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arams" sheetId="1" state="visible" r:id="rId2"/>
    <sheet name="R-Ex" sheetId="2" state="visible" r:id="rId3"/>
    <sheet name="R-Zero" sheetId="3" state="visible" r:id="rId4"/>
    <sheet name="Data" sheetId="4" state="visible" r:id="rId5"/>
    <sheet name="Work-RATIO" sheetId="5" state="visible" r:id="rId6"/>
    <sheet name="ReFit-RATIO" sheetId="6" state="visible" r:id="rId7"/>
    <sheet name="Work-FM" sheetId="7" state="visible" r:id="rId8"/>
    <sheet name="ReFit-FM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<sst xmlns="http://schemas.openxmlformats.org/spreadsheetml/2006/main" count="455" uniqueCount="86">
  <si>
    <t xml:space="preserve">Manure</t>
  </si>
  <si>
    <t xml:space="preserve">Inter</t>
  </si>
  <si>
    <t xml:space="preserve">Grass</t>
  </si>
  <si>
    <t xml:space="preserve">Corn</t>
  </si>
  <si>
    <t xml:space="preserve">L1</t>
  </si>
  <si>
    <t xml:space="preserve">L2</t>
  </si>
  <si>
    <t xml:space="preserve">L3</t>
  </si>
  <si>
    <t xml:space="preserve">L4</t>
  </si>
  <si>
    <t xml:space="preserve">L5</t>
  </si>
  <si>
    <t xml:space="preserve">L6</t>
  </si>
  <si>
    <t xml:space="preserve">L7</t>
  </si>
  <si>
    <t xml:space="preserve">L8</t>
  </si>
  <si>
    <t xml:space="preserve">DM</t>
  </si>
  <si>
    <t xml:space="preserve">min C</t>
  </si>
  <si>
    <t xml:space="preserve">max C</t>
  </si>
  <si>
    <t xml:space="preserve">m3 methane</t>
  </si>
  <si>
    <t xml:space="preserve">min totalcost</t>
  </si>
  <si>
    <t xml:space="preserve">max totalcost</t>
  </si>
  <si>
    <t xml:space="preserve">methane</t>
  </si>
  <si>
    <t xml:space="preserve">DM content</t>
  </si>
  <si>
    <t xml:space="preserve">MJ/L</t>
  </si>
  <si>
    <t xml:space="preserve">Mwh/m3</t>
  </si>
  <si>
    <t xml:space="preserve">%</t>
  </si>
  <si>
    <t xml:space="preserve">Fresh</t>
  </si>
  <si>
    <t xml:space="preserve">kJ/m3</t>
  </si>
  <si>
    <t xml:space="preserve">gross</t>
  </si>
  <si>
    <t xml:space="preserve">net</t>
  </si>
  <si>
    <t xml:space="preserve">CH4-1</t>
  </si>
  <si>
    <t xml:space="preserve">CH4-2</t>
  </si>
  <si>
    <t xml:space="preserve">methane:</t>
  </si>
  <si>
    <t xml:space="preserve">37669 kJ/m3</t>
  </si>
  <si>
    <t xml:space="preserve">X1</t>
  </si>
  <si>
    <t xml:space="preserve">X2</t>
  </si>
  <si>
    <t xml:space="preserve">X3</t>
  </si>
  <si>
    <t xml:space="preserve">Ypure</t>
  </si>
  <si>
    <t xml:space="preserve">Ynoise</t>
  </si>
  <si>
    <t xml:space="preserve">SUMMARY OUTPUT</t>
  </si>
  <si>
    <t xml:space="preserve">Regression Statistics</t>
  </si>
  <si>
    <t xml:space="preserve">Multiple R</t>
  </si>
  <si>
    <t xml:space="preserve">R Square</t>
  </si>
  <si>
    <t xml:space="preserve">Adjusted R Square</t>
  </si>
  <si>
    <t xml:space="preserve">Standard Error</t>
  </si>
  <si>
    <t xml:space="preserve">Observations</t>
  </si>
  <si>
    <t xml:space="preserve">ANOVA</t>
  </si>
  <si>
    <t xml:space="preserve">df</t>
  </si>
  <si>
    <t xml:space="preserve">SS</t>
  </si>
  <si>
    <t xml:space="preserve">MS</t>
  </si>
  <si>
    <t xml:space="preserve">F</t>
  </si>
  <si>
    <t xml:space="preserve">Significance F</t>
  </si>
  <si>
    <t xml:space="preserve">Regression</t>
  </si>
  <si>
    <t xml:space="preserve">Residual</t>
  </si>
  <si>
    <t xml:space="preserve">Total</t>
  </si>
  <si>
    <t xml:space="preserve">Coefficients</t>
  </si>
  <si>
    <t xml:space="preserve">t Stat</t>
  </si>
  <si>
    <t xml:space="preserve">P-value</t>
  </si>
  <si>
    <t xml:space="preserve">Lower 95%</t>
  </si>
  <si>
    <t xml:space="preserve">Upper 95%</t>
  </si>
  <si>
    <t xml:space="preserve">Lower 95.0%</t>
  </si>
  <si>
    <t xml:space="preserve">Upper 95.0%</t>
  </si>
  <si>
    <t xml:space="preserve">Intercept</t>
  </si>
  <si>
    <t xml:space="preserve">X0</t>
  </si>
  <si>
    <t xml:space="preserve">Ynull</t>
  </si>
  <si>
    <t xml:space="preserve">Ydiff</t>
  </si>
  <si>
    <t xml:space="preserve">X1,X2</t>
  </si>
  <si>
    <t xml:space="preserve">CZ? NO</t>
  </si>
  <si>
    <t xml:space="preserve">CZ? YES</t>
  </si>
  <si>
    <t xml:space="preserve">X0,X1,X2</t>
  </si>
  <si>
    <t xml:space="preserve">Mix1</t>
  </si>
  <si>
    <t xml:space="preserve">Mix2</t>
  </si>
  <si>
    <t xml:space="preserve">Mix3</t>
  </si>
  <si>
    <t xml:space="preserve">Mix4</t>
  </si>
  <si>
    <t xml:space="preserve">Mix5</t>
  </si>
  <si>
    <t xml:space="preserve">Mix6</t>
  </si>
  <si>
    <t xml:space="preserve">Mix7</t>
  </si>
  <si>
    <t xml:space="preserve">Mix8</t>
  </si>
  <si>
    <t xml:space="preserve">K80</t>
  </si>
  <si>
    <t xml:space="preserve">K160</t>
  </si>
  <si>
    <t xml:space="preserve">K250</t>
  </si>
  <si>
    <t xml:space="preserve">K500</t>
  </si>
  <si>
    <t xml:space="preserve">Y</t>
  </si>
  <si>
    <t xml:space="preserve">Yest</t>
  </si>
  <si>
    <t xml:space="preserve">Heat</t>
  </si>
  <si>
    <t xml:space="preserve">Inv-80</t>
  </si>
  <si>
    <t xml:space="preserve">Inv-160</t>
  </si>
  <si>
    <t xml:space="preserve">Inv-250</t>
  </si>
  <si>
    <t xml:space="preserve">Inv-500</t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</si>
</sst>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i val="true"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P5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9" activeCellId="0" sqref="F9"/>
    </sheetView>
  </sheetViews>
  <sheetFormatPr defaultColWidth="11.53515625" defaultRowHeight="12.8" zeroHeight="false" outlineLevelRow="0" outlineLevelCol="0"/>
  <sheetData>
    <row r="1" customFormat="false" ht="13.8" hidden="false" customHeight="false" outlineLevel="0" collapsed="false"/>
    <row r="2" customFormat="false" ht="13.8" hidden="false" customHeight="false" outlineLevel="0" collapsed="false">
      <c r="C2" s="0" t="s">
        <v>0</v>
      </c>
      <c r="D2" s="0" t="s">
        <v>1</v>
      </c>
      <c r="E2" s="0" t="s">
        <v>2</v>
      </c>
      <c r="F2" s="0" t="s">
        <v>3</v>
      </c>
      <c r="I2" s="0" t="s">
        <v>0</v>
      </c>
      <c r="J2" s="0" t="s">
        <v>1</v>
      </c>
      <c r="K2" s="0" t="s">
        <v>2</v>
      </c>
      <c r="L2" s="0" t="s">
        <v>3</v>
      </c>
    </row>
    <row r="3" customFormat="false" ht="13.8" hidden="false" customHeight="false" outlineLevel="0" collapsed="false">
      <c r="B3" s="0" t="s">
        <v>4</v>
      </c>
      <c r="C3" s="0" t="n">
        <v>4511</v>
      </c>
      <c r="D3" s="0" t="n">
        <v>370</v>
      </c>
      <c r="E3" s="0" t="n">
        <v>246</v>
      </c>
      <c r="F3" s="0" t="n">
        <v>232</v>
      </c>
      <c r="H3" s="0" t="s">
        <v>4</v>
      </c>
      <c r="I3" s="0" t="n">
        <v>4511</v>
      </c>
      <c r="J3" s="0" t="n">
        <v>370</v>
      </c>
      <c r="K3" s="0" t="n">
        <v>246</v>
      </c>
      <c r="L3" s="0" t="n">
        <v>232</v>
      </c>
    </row>
    <row r="4" customFormat="false" ht="13.8" hidden="false" customHeight="false" outlineLevel="0" collapsed="false">
      <c r="B4" s="0" t="s">
        <v>5</v>
      </c>
      <c r="C4" s="0" t="n">
        <v>1100</v>
      </c>
      <c r="D4" s="0" t="n">
        <v>0</v>
      </c>
      <c r="E4" s="0" t="n">
        <v>60</v>
      </c>
      <c r="F4" s="0" t="n">
        <v>0</v>
      </c>
      <c r="H4" s="0" t="s">
        <v>5</v>
      </c>
      <c r="I4" s="0" t="n">
        <v>1100</v>
      </c>
      <c r="J4" s="0" t="n">
        <v>90</v>
      </c>
      <c r="K4" s="0" t="n">
        <v>60</v>
      </c>
      <c r="L4" s="0" t="n">
        <v>57</v>
      </c>
    </row>
    <row r="5" customFormat="false" ht="13.8" hidden="false" customHeight="false" outlineLevel="0" collapsed="false">
      <c r="B5" s="0" t="s">
        <v>6</v>
      </c>
      <c r="C5" s="0" t="n">
        <v>2089</v>
      </c>
      <c r="D5" s="0" t="n">
        <v>172</v>
      </c>
      <c r="E5" s="0" t="n">
        <v>114</v>
      </c>
      <c r="F5" s="0" t="n">
        <v>107</v>
      </c>
      <c r="H5" s="0" t="s">
        <v>6</v>
      </c>
      <c r="I5" s="0" t="n">
        <v>2089</v>
      </c>
      <c r="J5" s="0" t="n">
        <v>172</v>
      </c>
      <c r="K5" s="0" t="n">
        <v>114</v>
      </c>
      <c r="L5" s="0" t="n">
        <v>107</v>
      </c>
    </row>
    <row r="6" customFormat="false" ht="13.8" hidden="false" customHeight="false" outlineLevel="0" collapsed="false">
      <c r="B6" s="0" t="s">
        <v>7</v>
      </c>
      <c r="C6" s="0" t="n">
        <v>1867</v>
      </c>
      <c r="D6" s="0" t="n">
        <v>154</v>
      </c>
      <c r="E6" s="0" t="n">
        <v>102</v>
      </c>
      <c r="F6" s="0" t="n">
        <v>96</v>
      </c>
      <c r="H6" s="0" t="s">
        <v>7</v>
      </c>
      <c r="I6" s="0" t="n">
        <v>1867</v>
      </c>
      <c r="J6" s="0" t="n">
        <v>154</v>
      </c>
      <c r="K6" s="0" t="n">
        <v>102</v>
      </c>
      <c r="L6" s="0" t="n">
        <v>96</v>
      </c>
    </row>
    <row r="7" customFormat="false" ht="13.8" hidden="false" customHeight="false" outlineLevel="0" collapsed="false">
      <c r="B7" s="0" t="s">
        <v>8</v>
      </c>
      <c r="C7" s="0" t="n">
        <v>878</v>
      </c>
      <c r="D7" s="0" t="n">
        <v>72</v>
      </c>
      <c r="E7" s="0" t="n">
        <v>48</v>
      </c>
      <c r="F7" s="0" t="n">
        <v>45</v>
      </c>
      <c r="H7" s="0" t="s">
        <v>8</v>
      </c>
      <c r="I7" s="0" t="n">
        <v>878</v>
      </c>
      <c r="J7" s="0" t="n">
        <v>72</v>
      </c>
      <c r="K7" s="0" t="n">
        <v>48</v>
      </c>
      <c r="L7" s="0" t="n">
        <v>45</v>
      </c>
    </row>
    <row r="8" customFormat="false" ht="13.8" hidden="false" customHeight="false" outlineLevel="0" collapsed="false">
      <c r="B8" s="0" t="s">
        <v>9</v>
      </c>
      <c r="C8" s="0" t="n">
        <v>1100</v>
      </c>
      <c r="D8" s="0" t="n">
        <v>90</v>
      </c>
      <c r="E8" s="0" t="n">
        <v>60</v>
      </c>
      <c r="F8" s="0" t="n">
        <v>57</v>
      </c>
      <c r="H8" s="0" t="s">
        <v>9</v>
      </c>
      <c r="I8" s="0" t="n">
        <v>1100</v>
      </c>
      <c r="J8" s="0" t="n">
        <v>90</v>
      </c>
      <c r="K8" s="0" t="n">
        <v>60</v>
      </c>
      <c r="L8" s="0" t="n">
        <v>57</v>
      </c>
    </row>
    <row r="9" customFormat="false" ht="13.8" hidden="false" customHeight="false" outlineLevel="0" collapsed="false">
      <c r="B9" s="0" t="s">
        <v>10</v>
      </c>
      <c r="C9" s="0" t="n">
        <v>1756</v>
      </c>
      <c r="D9" s="0" t="n">
        <v>144</v>
      </c>
      <c r="E9" s="0" t="n">
        <v>96</v>
      </c>
      <c r="F9" s="0" t="n">
        <v>91</v>
      </c>
      <c r="H9" s="0" t="s">
        <v>10</v>
      </c>
      <c r="I9" s="0" t="n">
        <v>1756</v>
      </c>
      <c r="J9" s="0" t="n">
        <v>144</v>
      </c>
      <c r="K9" s="0" t="n">
        <v>96</v>
      </c>
      <c r="L9" s="0" t="n">
        <v>91</v>
      </c>
    </row>
    <row r="10" customFormat="false" ht="13.8" hidden="false" customHeight="false" outlineLevel="0" collapsed="false">
      <c r="B10" s="0" t="s">
        <v>11</v>
      </c>
      <c r="C10" s="0" t="n">
        <v>2200</v>
      </c>
      <c r="D10" s="0" t="n">
        <v>0</v>
      </c>
      <c r="E10" s="0" t="n">
        <v>0</v>
      </c>
      <c r="F10" s="0" t="n">
        <v>0</v>
      </c>
      <c r="H10" s="0" t="s">
        <v>11</v>
      </c>
      <c r="I10" s="0" t="n">
        <v>2200</v>
      </c>
      <c r="J10" s="0" t="n">
        <v>180</v>
      </c>
      <c r="K10" s="0" t="n">
        <v>120</v>
      </c>
      <c r="L10" s="0" t="n">
        <v>113</v>
      </c>
    </row>
    <row r="12" customFormat="false" ht="13.8" hidden="false" customHeight="false" outlineLevel="0" collapsed="false">
      <c r="C12" s="0" t="n">
        <f aca="false">SUM(C3:C10)</f>
        <v>15501</v>
      </c>
      <c r="D12" s="0" t="n">
        <f aca="false">SUM(D3:D10)</f>
        <v>1002</v>
      </c>
      <c r="E12" s="0" t="n">
        <f aca="false">SUM(E3:E10)</f>
        <v>726</v>
      </c>
      <c r="F12" s="0" t="n">
        <f aca="false">SUM(F3:F10)</f>
        <v>628</v>
      </c>
    </row>
    <row r="14" customFormat="false" ht="13.8" hidden="false" customHeight="false" outlineLevel="0" collapsed="false">
      <c r="B14" s="0" t="s">
        <v>12</v>
      </c>
      <c r="C14" s="0" t="n">
        <v>0.09</v>
      </c>
      <c r="D14" s="0" t="n">
        <v>1</v>
      </c>
      <c r="E14" s="0" t="n">
        <v>1</v>
      </c>
      <c r="F14" s="0" t="n">
        <v>1</v>
      </c>
      <c r="I14" s="0" t="n">
        <v>0.09</v>
      </c>
      <c r="J14" s="0" t="n">
        <v>0.24</v>
      </c>
      <c r="K14" s="0" t="n">
        <v>0.3</v>
      </c>
      <c r="L14" s="0" t="n">
        <v>0.33</v>
      </c>
    </row>
    <row r="15" customFormat="false" ht="13.8" hidden="false" customHeight="false" outlineLevel="0" collapsed="false">
      <c r="B15" s="0" t="s">
        <v>13</v>
      </c>
      <c r="C15" s="0" t="n">
        <v>5</v>
      </c>
      <c r="D15" s="0" t="n">
        <v>50</v>
      </c>
      <c r="E15" s="0" t="n">
        <v>50</v>
      </c>
      <c r="F15" s="0" t="n">
        <v>65</v>
      </c>
      <c r="I15" s="0" t="n">
        <v>5</v>
      </c>
      <c r="J15" s="0" t="n">
        <v>50</v>
      </c>
      <c r="K15" s="0" t="n">
        <v>50</v>
      </c>
      <c r="L15" s="0" t="n">
        <v>65</v>
      </c>
    </row>
    <row r="16" customFormat="false" ht="13.8" hidden="false" customHeight="false" outlineLevel="0" collapsed="false">
      <c r="B16" s="0" t="s">
        <v>14</v>
      </c>
      <c r="C16" s="0" t="n">
        <v>10</v>
      </c>
      <c r="D16" s="0" t="n">
        <v>80</v>
      </c>
      <c r="E16" s="0" t="n">
        <v>80</v>
      </c>
      <c r="F16" s="0" t="n">
        <v>110</v>
      </c>
      <c r="I16" s="0" t="n">
        <v>10</v>
      </c>
      <c r="J16" s="0" t="n">
        <v>80</v>
      </c>
      <c r="K16" s="0" t="n">
        <v>80</v>
      </c>
      <c r="L16" s="0" t="n">
        <v>110</v>
      </c>
    </row>
    <row r="17" customFormat="false" ht="13.8" hidden="false" customHeight="false" outlineLevel="0" collapsed="false">
      <c r="B17" s="0" t="s">
        <v>15</v>
      </c>
      <c r="C17" s="0" t="n">
        <v>200</v>
      </c>
      <c r="D17" s="0" t="n">
        <v>300</v>
      </c>
      <c r="E17" s="0" t="n">
        <v>300</v>
      </c>
      <c r="F17" s="0" t="n">
        <v>340</v>
      </c>
      <c r="I17" s="0" t="n">
        <v>200</v>
      </c>
      <c r="J17" s="0" t="n">
        <v>300</v>
      </c>
      <c r="K17" s="0" t="n">
        <v>300</v>
      </c>
      <c r="L17" s="0" t="n">
        <v>340</v>
      </c>
    </row>
    <row r="19" customFormat="false" ht="13.8" hidden="false" customHeight="false" outlineLevel="0" collapsed="false">
      <c r="C19" s="0" t="n">
        <f aca="false">C$12*C$14*C15</f>
        <v>6975.45</v>
      </c>
      <c r="D19" s="0" t="n">
        <f aca="false">D$12*D$14*D15</f>
        <v>50100</v>
      </c>
      <c r="E19" s="0" t="n">
        <f aca="false">E$12*E$14*E15</f>
        <v>36300</v>
      </c>
      <c r="F19" s="0" t="n">
        <f aca="false">F$12*F$14*F15</f>
        <v>40820</v>
      </c>
      <c r="H19" s="0" t="s">
        <v>16</v>
      </c>
      <c r="I19" s="0" t="n">
        <f aca="false">SUM(C19:F19)</f>
        <v>134195.45</v>
      </c>
      <c r="L19" s="0" t="n">
        <v>129358</v>
      </c>
      <c r="M19" s="0" t="n">
        <f aca="false">L19/I19</f>
        <v>0.963952205533049</v>
      </c>
    </row>
    <row r="20" customFormat="false" ht="13.8" hidden="false" customHeight="false" outlineLevel="0" collapsed="false">
      <c r="C20" s="0" t="n">
        <f aca="false">C$12*C$14*C16</f>
        <v>13950.9</v>
      </c>
      <c r="D20" s="0" t="n">
        <f aca="false">D$12*D$14*D16</f>
        <v>80160</v>
      </c>
      <c r="E20" s="0" t="n">
        <f aca="false">E$12*E$14*E16</f>
        <v>58080</v>
      </c>
      <c r="F20" s="0" t="n">
        <f aca="false">F$12*F$14*F16</f>
        <v>69080</v>
      </c>
      <c r="H20" s="0" t="s">
        <v>17</v>
      </c>
      <c r="I20" s="0" t="n">
        <f aca="false">SUM(C20:F20)</f>
        <v>221270.9</v>
      </c>
      <c r="L20" s="0" t="n">
        <v>213209</v>
      </c>
      <c r="M20" s="0" t="n">
        <f aca="false">L20/I20</f>
        <v>0.963565475622868</v>
      </c>
      <c r="O20" s="0" t="n">
        <v>213209</v>
      </c>
      <c r="P20" s="0" t="n">
        <v>129358</v>
      </c>
    </row>
    <row r="21" customFormat="false" ht="13.8" hidden="false" customHeight="false" outlineLevel="0" collapsed="false">
      <c r="C21" s="0" t="n">
        <f aca="false">C$12*C$14*C17</f>
        <v>279018</v>
      </c>
      <c r="D21" s="0" t="n">
        <f aca="false">D$12*D$14*D17</f>
        <v>300600</v>
      </c>
      <c r="E21" s="0" t="n">
        <f aca="false">E$12*E$14*E17</f>
        <v>217800</v>
      </c>
      <c r="F21" s="0" t="n">
        <f aca="false">F$12*F$14*F17</f>
        <v>213520</v>
      </c>
      <c r="H21" s="0" t="s">
        <v>18</v>
      </c>
      <c r="I21" s="0" t="n">
        <f aca="false">SUM(C21:F21)</f>
        <v>1010938</v>
      </c>
      <c r="O21" s="0" t="n">
        <v>213561</v>
      </c>
      <c r="P21" s="0" t="n">
        <v>129488</v>
      </c>
    </row>
    <row r="23" customFormat="false" ht="13.8" hidden="false" customHeight="false" outlineLevel="0" collapsed="false">
      <c r="B23" s="0" t="s">
        <v>19</v>
      </c>
      <c r="C23" s="0" t="n">
        <v>0.09</v>
      </c>
      <c r="D23" s="0" t="n">
        <v>0.24</v>
      </c>
      <c r="E23" s="0" t="n">
        <v>0.3</v>
      </c>
      <c r="F23" s="0" t="n">
        <v>0.33</v>
      </c>
      <c r="H23" s="0" t="s">
        <v>20</v>
      </c>
      <c r="I23" s="0" t="n">
        <v>0.0378</v>
      </c>
    </row>
    <row r="24" customFormat="false" ht="13.8" hidden="false" customHeight="false" outlineLevel="0" collapsed="false">
      <c r="H24" s="0" t="s">
        <v>21</v>
      </c>
      <c r="I24" s="0" t="n">
        <f aca="false">I23*1000/3600</f>
        <v>0.0105</v>
      </c>
    </row>
    <row r="25" customFormat="false" ht="13.8" hidden="false" customHeight="false" outlineLevel="0" collapsed="false">
      <c r="B25" s="0" t="s">
        <v>22</v>
      </c>
      <c r="C25" s="0" t="n">
        <v>50</v>
      </c>
      <c r="D25" s="0" t="n">
        <v>20</v>
      </c>
      <c r="E25" s="0" t="n">
        <v>10</v>
      </c>
      <c r="F25" s="0" t="n">
        <v>20</v>
      </c>
    </row>
    <row r="26" customFormat="false" ht="13.8" hidden="false" customHeight="false" outlineLevel="0" collapsed="false">
      <c r="B26" s="0" t="s">
        <v>7</v>
      </c>
      <c r="C26" s="0" t="n">
        <v>168</v>
      </c>
      <c r="D26" s="0" t="n">
        <v>154</v>
      </c>
      <c r="E26" s="0" t="n">
        <v>102</v>
      </c>
      <c r="F26" s="0" t="n">
        <v>96</v>
      </c>
      <c r="I26" s="0" t="n">
        <f aca="false">I21*I24</f>
        <v>10614.849</v>
      </c>
    </row>
    <row r="27" customFormat="false" ht="13.8" hidden="false" customHeight="false" outlineLevel="0" collapsed="false">
      <c r="B27" s="0" t="s">
        <v>8</v>
      </c>
      <c r="C27" s="0" t="n">
        <v>79</v>
      </c>
      <c r="D27" s="0" t="n">
        <v>72</v>
      </c>
      <c r="E27" s="0" t="n">
        <v>48</v>
      </c>
      <c r="F27" s="0" t="n">
        <v>45</v>
      </c>
    </row>
    <row r="28" customFormat="false" ht="13.8" hidden="false" customHeight="false" outlineLevel="0" collapsed="false">
      <c r="B28" s="0" t="s">
        <v>9</v>
      </c>
      <c r="C28" s="0" t="n">
        <v>99</v>
      </c>
      <c r="D28" s="0" t="n">
        <v>90</v>
      </c>
      <c r="E28" s="0" t="n">
        <v>60</v>
      </c>
      <c r="F28" s="0" t="n">
        <v>57</v>
      </c>
    </row>
    <row r="29" customFormat="false" ht="13.8" hidden="false" customHeight="false" outlineLevel="0" collapsed="false">
      <c r="B29" s="0" t="s">
        <v>4</v>
      </c>
      <c r="F29" s="0" t="n">
        <v>232</v>
      </c>
    </row>
    <row r="30" customFormat="false" ht="13.8" hidden="false" customHeight="false" outlineLevel="0" collapsed="false">
      <c r="B30" s="0" t="s">
        <v>5</v>
      </c>
      <c r="C30" s="0" t="n">
        <v>62</v>
      </c>
      <c r="E30" s="0" t="n">
        <v>45</v>
      </c>
    </row>
    <row r="31" customFormat="false" ht="13.8" hidden="false" customHeight="false" outlineLevel="0" collapsed="false">
      <c r="B31" s="0" t="s">
        <v>6</v>
      </c>
      <c r="D31" s="0" t="n">
        <v>14</v>
      </c>
      <c r="F31" s="0" t="n">
        <v>108</v>
      </c>
    </row>
    <row r="32" customFormat="false" ht="13.8" hidden="false" customHeight="false" outlineLevel="0" collapsed="false">
      <c r="B32" s="0" t="s">
        <v>10</v>
      </c>
      <c r="D32" s="0" t="n">
        <v>105</v>
      </c>
      <c r="E32" s="0" t="n">
        <v>17</v>
      </c>
      <c r="F32" s="0" t="n">
        <v>61</v>
      </c>
    </row>
    <row r="33" customFormat="false" ht="13.8" hidden="false" customHeight="false" outlineLevel="0" collapsed="false">
      <c r="B33" s="0" t="s">
        <v>11</v>
      </c>
    </row>
    <row r="34" customFormat="false" ht="13.8" hidden="false" customHeight="false" outlineLevel="0" collapsed="false">
      <c r="B34" s="0" t="s">
        <v>12</v>
      </c>
      <c r="C34" s="0" t="n">
        <f aca="false">SUM(C26:C33)</f>
        <v>408</v>
      </c>
      <c r="D34" s="0" t="n">
        <f aca="false">SUM(D26:D33)</f>
        <v>435</v>
      </c>
      <c r="E34" s="0" t="n">
        <f aca="false">SUM(E26:E33)</f>
        <v>272</v>
      </c>
      <c r="F34" s="0" t="n">
        <f aca="false">SUM(F26:F33)</f>
        <v>599</v>
      </c>
    </row>
    <row r="35" customFormat="false" ht="13.8" hidden="false" customHeight="false" outlineLevel="0" collapsed="false">
      <c r="B35" s="0" t="s">
        <v>23</v>
      </c>
      <c r="C35" s="0" t="n">
        <f aca="false">C34/C23</f>
        <v>4533.33333333333</v>
      </c>
      <c r="D35" s="0" t="n">
        <f aca="false">D34/D23</f>
        <v>1812.5</v>
      </c>
      <c r="E35" s="0" t="n">
        <f aca="false">E34/E23</f>
        <v>906.666666666666</v>
      </c>
      <c r="F35" s="0" t="n">
        <f aca="false">F34/F23</f>
        <v>1815.15151515152</v>
      </c>
    </row>
    <row r="37" customFormat="false" ht="13.8" hidden="false" customHeight="false" outlineLevel="0" collapsed="false">
      <c r="C37" s="0" t="n">
        <v>75</v>
      </c>
      <c r="D37" s="0" t="n">
        <v>15</v>
      </c>
      <c r="E37" s="0" t="n">
        <v>10</v>
      </c>
      <c r="F37" s="0" t="n">
        <v>0</v>
      </c>
    </row>
    <row r="38" customFormat="false" ht="13.8" hidden="false" customHeight="false" outlineLevel="0" collapsed="false">
      <c r="B38" s="0" t="s">
        <v>4</v>
      </c>
      <c r="C38" s="0" t="n">
        <v>406</v>
      </c>
      <c r="D38" s="0" t="n">
        <v>370</v>
      </c>
      <c r="E38" s="0" t="n">
        <v>246</v>
      </c>
    </row>
    <row r="39" customFormat="false" ht="13.8" hidden="false" customHeight="false" outlineLevel="0" collapsed="false">
      <c r="B39" s="0" t="s">
        <v>5</v>
      </c>
      <c r="C39" s="0" t="n">
        <v>38</v>
      </c>
    </row>
    <row r="40" customFormat="false" ht="13.8" hidden="false" customHeight="false" outlineLevel="0" collapsed="false">
      <c r="B40" s="0" t="s">
        <v>6</v>
      </c>
      <c r="C40" s="0" t="n">
        <v>188</v>
      </c>
      <c r="D40" s="0" t="n">
        <v>158</v>
      </c>
      <c r="E40" s="0" t="n">
        <v>114</v>
      </c>
    </row>
    <row r="41" customFormat="false" ht="13.8" hidden="false" customHeight="false" outlineLevel="0" collapsed="false">
      <c r="B41" s="0" t="s">
        <v>10</v>
      </c>
      <c r="C41" s="0" t="n">
        <v>158</v>
      </c>
      <c r="E41" s="0" t="n">
        <v>79</v>
      </c>
    </row>
    <row r="42" customFormat="false" ht="13.8" hidden="false" customHeight="false" outlineLevel="0" collapsed="false">
      <c r="B42" s="0" t="s">
        <v>11</v>
      </c>
      <c r="C42" s="0" t="n">
        <v>198</v>
      </c>
      <c r="J42" s="0" t="s">
        <v>24</v>
      </c>
    </row>
    <row r="43" customFormat="false" ht="13.8" hidden="false" customHeight="false" outlineLevel="0" collapsed="false">
      <c r="B43" s="0" t="s">
        <v>12</v>
      </c>
      <c r="C43" s="0" t="n">
        <f aca="false">SUM(C38:C42)</f>
        <v>988</v>
      </c>
      <c r="D43" s="0" t="n">
        <f aca="false">SUM(D38:D42)</f>
        <v>528</v>
      </c>
      <c r="E43" s="0" t="n">
        <f aca="false">SUM(E38:E42)</f>
        <v>439</v>
      </c>
      <c r="F43" s="0" t="n">
        <f aca="false">SUM(F38:F42)</f>
        <v>0</v>
      </c>
      <c r="I43" s="0" t="n">
        <v>37669</v>
      </c>
      <c r="J43" s="0" t="s">
        <v>25</v>
      </c>
      <c r="K43" s="0" t="n">
        <f aca="false">I43/3600000</f>
        <v>0.0104636111111111</v>
      </c>
    </row>
    <row r="44" customFormat="false" ht="13.8" hidden="false" customHeight="false" outlineLevel="0" collapsed="false">
      <c r="B44" s="0" t="s">
        <v>23</v>
      </c>
      <c r="C44" s="0" t="n">
        <f aca="false">C43/C23</f>
        <v>10977.7777777778</v>
      </c>
      <c r="D44" s="0" t="n">
        <f aca="false">D43/D23</f>
        <v>2200</v>
      </c>
      <c r="E44" s="0" t="n">
        <f aca="false">E43/E23</f>
        <v>1463.33333333333</v>
      </c>
      <c r="F44" s="0" t="n">
        <f aca="false">F43/F23</f>
        <v>0</v>
      </c>
      <c r="H44" s="0" t="s">
        <v>18</v>
      </c>
      <c r="I44" s="0" t="n">
        <v>33906</v>
      </c>
      <c r="J44" s="0" t="s">
        <v>26</v>
      </c>
      <c r="K44" s="0" t="n">
        <f aca="false">I44/3600000</f>
        <v>0.00941833333333334</v>
      </c>
    </row>
    <row r="47" customFormat="false" ht="13.8" hidden="false" customHeight="false" outlineLevel="0" collapsed="false">
      <c r="B47" s="0" t="s">
        <v>27</v>
      </c>
      <c r="C47" s="0" t="n">
        <f aca="false">C34*C17</f>
        <v>81600</v>
      </c>
      <c r="D47" s="0" t="n">
        <f aca="false">D34*D17</f>
        <v>130500</v>
      </c>
      <c r="E47" s="0" t="n">
        <f aca="false">E34*E17</f>
        <v>81600</v>
      </c>
      <c r="F47" s="0" t="n">
        <f aca="false">F34*F17</f>
        <v>203660</v>
      </c>
      <c r="H47" s="0" t="n">
        <f aca="false">SUM(C47:F47)</f>
        <v>497360</v>
      </c>
      <c r="I47" s="0" t="n">
        <f aca="false">H47*K43</f>
        <v>5204.18162222222</v>
      </c>
      <c r="K47" s="0" t="n">
        <f aca="false">7800*0.25</f>
        <v>1950</v>
      </c>
      <c r="L47" s="0" t="n">
        <f aca="false">7800*0.3</f>
        <v>2340</v>
      </c>
      <c r="M47" s="0" t="n">
        <f aca="false">SUM(K47:L47)</f>
        <v>4290</v>
      </c>
    </row>
    <row r="48" customFormat="false" ht="13.8" hidden="false" customHeight="false" outlineLevel="0" collapsed="false">
      <c r="B48" s="0" t="s">
        <v>28</v>
      </c>
      <c r="C48" s="0" t="n">
        <f aca="false">C43*C17</f>
        <v>197600</v>
      </c>
      <c r="D48" s="0" t="n">
        <f aca="false">D43*D17</f>
        <v>158400</v>
      </c>
      <c r="E48" s="0" t="n">
        <f aca="false">E43*E17</f>
        <v>131700</v>
      </c>
      <c r="F48" s="0" t="n">
        <f aca="false">F43*F17</f>
        <v>0</v>
      </c>
      <c r="H48" s="0" t="n">
        <f aca="false">SUM(C48:F48)</f>
        <v>487700</v>
      </c>
      <c r="I48" s="0" t="n">
        <f aca="false">H48*K44</f>
        <v>4593.32116666667</v>
      </c>
      <c r="K48" s="0" t="n">
        <f aca="false">K47/I47</f>
        <v>0.374698683011631</v>
      </c>
      <c r="L48" s="0" t="n">
        <f aca="false">L47/I47</f>
        <v>0.449638419613957</v>
      </c>
    </row>
    <row r="52" customFormat="false" ht="13.8" hidden="false" customHeight="false" outlineLevel="0" collapsed="false">
      <c r="I52" s="0" t="s">
        <v>29</v>
      </c>
      <c r="J52" s="0" t="s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W10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R10" activeCellId="0" sqref="R10"/>
    </sheetView>
  </sheetViews>
  <sheetFormatPr defaultColWidth="8.72265625" defaultRowHeight="15" zeroHeight="false" outlineLevelRow="0" outlineLevelCol="0"/>
  <sheetData>
    <row r="4" customFormat="false" ht="15" hidden="false" customHeight="false" outlineLevel="0" collapsed="false">
      <c r="I4" s="0" t="s">
        <v>31</v>
      </c>
      <c r="J4" s="0" t="s">
        <v>32</v>
      </c>
      <c r="K4" s="0" t="s">
        <v>33</v>
      </c>
      <c r="L4" s="0" t="s">
        <v>34</v>
      </c>
      <c r="M4" s="0" t="s">
        <v>35</v>
      </c>
      <c r="O4" s="0" t="s">
        <v>36</v>
      </c>
      <c r="R4" s="0" t="s">
        <v>34</v>
      </c>
    </row>
    <row r="5" customFormat="false" ht="15" hidden="false" customHeight="false" outlineLevel="0" collapsed="false">
      <c r="B5" s="0" t="n">
        <v>1</v>
      </c>
      <c r="C5" s="0" t="n">
        <v>0.435746956972402</v>
      </c>
      <c r="D5" s="0" t="n">
        <v>0.405047041910556</v>
      </c>
      <c r="E5" s="0" t="n">
        <v>0.583145954794975</v>
      </c>
      <c r="F5" s="0" t="n">
        <v>0.0985327009445077</v>
      </c>
      <c r="G5" s="0" t="n">
        <v>0.968252900157618</v>
      </c>
      <c r="I5" s="0" t="n">
        <f aca="false">3*C5+D5+4</f>
        <v>5.71228791282776</v>
      </c>
      <c r="J5" s="0" t="n">
        <f aca="false">2*D5+E5+8</f>
        <v>9.39324003861609</v>
      </c>
      <c r="K5" s="0" t="n">
        <f aca="false">F5+G5</f>
        <v>1.06678560110213</v>
      </c>
      <c r="L5" s="0" t="n">
        <f aca="false">2*I5+3*J5+4*K5</f>
        <v>43.8714383459123</v>
      </c>
      <c r="M5" s="0" t="n">
        <f aca="false">L5+SQRT(AVERAGE(C5:G5))</f>
        <v>44.5772323037754</v>
      </c>
    </row>
    <row r="6" customFormat="false" ht="15" hidden="false" customHeight="false" outlineLevel="0" collapsed="false">
      <c r="B6" s="0" t="n">
        <v>2</v>
      </c>
      <c r="C6" s="0" t="n">
        <v>0.327308832298956</v>
      </c>
      <c r="D6" s="0" t="n">
        <v>0.79245426564141</v>
      </c>
      <c r="E6" s="0" t="n">
        <v>0.144960589449255</v>
      </c>
      <c r="F6" s="0" t="n">
        <v>0.228116743094681</v>
      </c>
      <c r="G6" s="0" t="n">
        <v>0.056566818549482</v>
      </c>
      <c r="I6" s="0" t="n">
        <f aca="false">3*C6+D6+4</f>
        <v>5.77438076253828</v>
      </c>
      <c r="J6" s="0" t="n">
        <f aca="false">2*D6+E6+8</f>
        <v>9.72986912073208</v>
      </c>
      <c r="K6" s="0" t="n">
        <f aca="false">F6+G6</f>
        <v>0.284683561644163</v>
      </c>
      <c r="L6" s="0" t="n">
        <f aca="false">2*I6+3*J6+4*K6</f>
        <v>41.8771031338494</v>
      </c>
      <c r="M6" s="0" t="n">
        <f aca="false">L6+SQRT(AVERAGE(C6:G6))</f>
        <v>42.433773098736</v>
      </c>
      <c r="O6" s="1" t="s">
        <v>37</v>
      </c>
      <c r="P6" s="1"/>
    </row>
    <row r="7" customFormat="false" ht="15" hidden="false" customHeight="false" outlineLevel="0" collapsed="false">
      <c r="B7" s="0" t="n">
        <v>3</v>
      </c>
      <c r="C7" s="0" t="n">
        <v>0.629071672828162</v>
      </c>
      <c r="D7" s="0" t="n">
        <v>0.861453256800423</v>
      </c>
      <c r="E7" s="0" t="n">
        <v>0.932974019239163</v>
      </c>
      <c r="F7" s="0" t="n">
        <v>0.374362051436083</v>
      </c>
      <c r="G7" s="0" t="n">
        <v>0.0592805991492861</v>
      </c>
      <c r="I7" s="0" t="n">
        <f aca="false">3*C7+D7+4</f>
        <v>6.74866827528491</v>
      </c>
      <c r="J7" s="0" t="n">
        <f aca="false">2*D7+E7+8</f>
        <v>10.65588053284</v>
      </c>
      <c r="K7" s="0" t="n">
        <f aca="false">F7+G7</f>
        <v>0.433642650585369</v>
      </c>
      <c r="L7" s="0" t="n">
        <f aca="false">2*I7+3*J7+4*K7</f>
        <v>47.1995487514313</v>
      </c>
      <c r="M7" s="0" t="n">
        <f aca="false">L7+SQRT(AVERAGE(C7:G7))</f>
        <v>47.955477531073</v>
      </c>
      <c r="O7" s="2" t="s">
        <v>38</v>
      </c>
      <c r="P7" s="2" t="n">
        <v>1</v>
      </c>
    </row>
    <row r="8" customFormat="false" ht="15" hidden="false" customHeight="false" outlineLevel="0" collapsed="false">
      <c r="B8" s="0" t="n">
        <v>4</v>
      </c>
      <c r="C8" s="0" t="n">
        <v>0.781560574034149</v>
      </c>
      <c r="D8" s="0" t="n">
        <v>0.877999458481643</v>
      </c>
      <c r="E8" s="0" t="n">
        <v>0.234355129212616</v>
      </c>
      <c r="F8" s="0" t="n">
        <v>0.797605829621653</v>
      </c>
      <c r="G8" s="0" t="n">
        <v>0.690208485080887</v>
      </c>
      <c r="I8" s="0" t="n">
        <f aca="false">3*C8+D8+4</f>
        <v>7.22268118058409</v>
      </c>
      <c r="J8" s="0" t="n">
        <f aca="false">2*D8+E8+8</f>
        <v>9.9903540461759</v>
      </c>
      <c r="K8" s="0" t="n">
        <f aca="false">F8+G8</f>
        <v>1.48781431470254</v>
      </c>
      <c r="L8" s="0" t="n">
        <f aca="false">2*I8+3*J8+4*K8</f>
        <v>50.367681758506</v>
      </c>
      <c r="M8" s="0" t="n">
        <f aca="false">L8+SQRT(AVERAGE(C8:G8))</f>
        <v>51.1900842726597</v>
      </c>
      <c r="O8" s="2" t="s">
        <v>39</v>
      </c>
      <c r="P8" s="2" t="n">
        <v>1</v>
      </c>
    </row>
    <row r="9" customFormat="false" ht="15" hidden="false" customHeight="false" outlineLevel="0" collapsed="false">
      <c r="B9" s="0" t="n">
        <v>5</v>
      </c>
      <c r="C9" s="0" t="n">
        <v>0.105488523070844</v>
      </c>
      <c r="D9" s="0" t="n">
        <v>0.666411134303387</v>
      </c>
      <c r="E9" s="0" t="n">
        <v>0.652065207415648</v>
      </c>
      <c r="F9" s="0" t="n">
        <v>0.603834501542792</v>
      </c>
      <c r="G9" s="0" t="n">
        <v>0.462076324340316</v>
      </c>
      <c r="I9" s="0" t="n">
        <f aca="false">3*C9+D9+4</f>
        <v>4.98287670351592</v>
      </c>
      <c r="J9" s="0" t="n">
        <f aca="false">2*D9+E9+8</f>
        <v>9.98488747602242</v>
      </c>
      <c r="K9" s="0" t="n">
        <f aca="false">F9+G9</f>
        <v>1.06591082588311</v>
      </c>
      <c r="L9" s="0" t="n">
        <f aca="false">2*I9+3*J9+4*K9</f>
        <v>44.1840591386315</v>
      </c>
      <c r="M9" s="0" t="n">
        <f aca="false">L9+SQRT(AVERAGE(C9:G9))</f>
        <v>44.8897326737273</v>
      </c>
      <c r="O9" s="2" t="s">
        <v>40</v>
      </c>
      <c r="P9" s="2" t="n">
        <v>1</v>
      </c>
    </row>
    <row r="10" customFormat="false" ht="15" hidden="false" customHeight="false" outlineLevel="0" collapsed="false">
      <c r="B10" s="0" t="n">
        <v>6</v>
      </c>
      <c r="C10" s="0" t="n">
        <v>0.520357747371441</v>
      </c>
      <c r="D10" s="0" t="n">
        <v>0.208572209520787</v>
      </c>
      <c r="E10" s="0" t="n">
        <v>0.690985302118974</v>
      </c>
      <c r="F10" s="0" t="n">
        <v>0.617400350933148</v>
      </c>
      <c r="G10" s="0" t="n">
        <v>0.724127735828222</v>
      </c>
      <c r="I10" s="0" t="n">
        <f aca="false">3*C10+D10+4</f>
        <v>5.76964545163511</v>
      </c>
      <c r="J10" s="0" t="n">
        <f aca="false">2*D10+E10+8</f>
        <v>9.10812972116055</v>
      </c>
      <c r="K10" s="0" t="n">
        <f aca="false">F10+G10</f>
        <v>1.34152808676137</v>
      </c>
      <c r="L10" s="0" t="n">
        <f aca="false">2*I10+3*J10+4*K10</f>
        <v>44.2297924137973</v>
      </c>
      <c r="M10" s="0" t="n">
        <f aca="false">L10+SQRT(AVERAGE(C10:G10))</f>
        <v>44.9729536810567</v>
      </c>
      <c r="O10" s="2" t="s">
        <v>41</v>
      </c>
      <c r="P10" s="2" t="n">
        <v>3.31384662330963E-015</v>
      </c>
    </row>
    <row r="11" customFormat="false" ht="15" hidden="false" customHeight="false" outlineLevel="0" collapsed="false">
      <c r="B11" s="0" t="n">
        <v>7</v>
      </c>
      <c r="C11" s="0" t="n">
        <v>0.131879667412412</v>
      </c>
      <c r="D11" s="0" t="n">
        <v>0.461246382695269</v>
      </c>
      <c r="E11" s="0" t="n">
        <v>0.45862393567251</v>
      </c>
      <c r="F11" s="0" t="n">
        <v>0.550322646407201</v>
      </c>
      <c r="G11" s="0" t="n">
        <v>0.46789907211883</v>
      </c>
      <c r="I11" s="0" t="n">
        <f aca="false">3*C11+D11+4</f>
        <v>4.85688538493251</v>
      </c>
      <c r="J11" s="0" t="n">
        <f aca="false">2*D11+E11+8</f>
        <v>9.38111670106305</v>
      </c>
      <c r="K11" s="0" t="n">
        <f aca="false">F11+G11</f>
        <v>1.01822171852603</v>
      </c>
      <c r="L11" s="0" t="n">
        <f aca="false">2*I11+3*J11+4*K11</f>
        <v>41.9300077471583</v>
      </c>
      <c r="M11" s="0" t="n">
        <f aca="false">L11+SQRT(AVERAGE(C11:G11))</f>
        <v>42.573431667184</v>
      </c>
      <c r="O11" s="3" t="s">
        <v>42</v>
      </c>
      <c r="P11" s="3" t="n">
        <v>100</v>
      </c>
    </row>
    <row r="12" customFormat="false" ht="15" hidden="false" customHeight="false" outlineLevel="0" collapsed="false">
      <c r="B12" s="0" t="n">
        <v>8</v>
      </c>
      <c r="C12" s="0" t="n">
        <v>0.480795021253269</v>
      </c>
      <c r="D12" s="0" t="n">
        <v>0.531164067465118</v>
      </c>
      <c r="E12" s="0" t="n">
        <v>0.191081563532973</v>
      </c>
      <c r="F12" s="0" t="n">
        <v>0.450980889950061</v>
      </c>
      <c r="G12" s="0" t="n">
        <v>0.837430335386772</v>
      </c>
      <c r="I12" s="0" t="n">
        <f aca="false">3*C12+D12+4</f>
        <v>5.97354913122492</v>
      </c>
      <c r="J12" s="0" t="n">
        <f aca="false">2*D12+E12+8</f>
        <v>9.25340969846321</v>
      </c>
      <c r="K12" s="0" t="n">
        <f aca="false">F12+G12</f>
        <v>1.28841122533683</v>
      </c>
      <c r="L12" s="0" t="n">
        <f aca="false">2*I12+3*J12+4*K12</f>
        <v>44.8609722591868</v>
      </c>
      <c r="M12" s="0" t="n">
        <f aca="false">L12+SQRT(AVERAGE(C12:G12))</f>
        <v>45.5668691181667</v>
      </c>
    </row>
    <row r="13" customFormat="false" ht="15" hidden="false" customHeight="false" outlineLevel="0" collapsed="false">
      <c r="B13" s="0" t="n">
        <v>9</v>
      </c>
      <c r="C13" s="0" t="n">
        <v>0.906436819711917</v>
      </c>
      <c r="D13" s="0" t="n">
        <v>0.958253865650498</v>
      </c>
      <c r="E13" s="0" t="n">
        <v>0.621632438753864</v>
      </c>
      <c r="F13" s="0" t="n">
        <v>0.675266266677662</v>
      </c>
      <c r="G13" s="0" t="n">
        <v>0.260783930460657</v>
      </c>
      <c r="I13" s="0" t="n">
        <f aca="false">3*C13+D13+4</f>
        <v>7.67756432478625</v>
      </c>
      <c r="J13" s="0" t="n">
        <f aca="false">2*D13+E13+8</f>
        <v>10.5381401700549</v>
      </c>
      <c r="K13" s="0" t="n">
        <f aca="false">F13+G13</f>
        <v>0.936050197138319</v>
      </c>
      <c r="L13" s="0" t="n">
        <f aca="false">2*I13+3*J13+4*K13</f>
        <v>50.7137499482904</v>
      </c>
      <c r="M13" s="0" t="n">
        <f aca="false">L13+SQRT(AVERAGE(C13:G13))</f>
        <v>51.5410797883487</v>
      </c>
      <c r="O13" s="0" t="s">
        <v>43</v>
      </c>
    </row>
    <row r="14" customFormat="false" ht="15" hidden="false" customHeight="false" outlineLevel="0" collapsed="false">
      <c r="B14" s="0" t="n">
        <v>10</v>
      </c>
      <c r="C14" s="0" t="n">
        <v>0.376122610330198</v>
      </c>
      <c r="D14" s="0" t="n">
        <v>0.973583925907932</v>
      </c>
      <c r="E14" s="0" t="n">
        <v>0.471906082361816</v>
      </c>
      <c r="F14" s="0" t="n">
        <v>0.57746624868847</v>
      </c>
      <c r="G14" s="0" t="n">
        <v>0.938561744825992</v>
      </c>
      <c r="I14" s="0" t="n">
        <f aca="false">3*C14+D14+4</f>
        <v>6.10195175689853</v>
      </c>
      <c r="J14" s="0" t="n">
        <f aca="false">2*D14+E14+8</f>
        <v>10.4190739341777</v>
      </c>
      <c r="K14" s="0" t="n">
        <f aca="false">F14+G14</f>
        <v>1.51602799351446</v>
      </c>
      <c r="L14" s="0" t="n">
        <f aca="false">2*I14+3*J14+4*K14</f>
        <v>49.5252372903879</v>
      </c>
      <c r="M14" s="0" t="n">
        <f aca="false">L14+SQRT(AVERAGE(C14:G14))</f>
        <v>50.3422612327684</v>
      </c>
      <c r="O14" s="1"/>
      <c r="P14" s="1" t="s">
        <v>44</v>
      </c>
      <c r="Q14" s="1" t="s">
        <v>45</v>
      </c>
      <c r="R14" s="1" t="s">
        <v>46</v>
      </c>
      <c r="S14" s="1" t="s">
        <v>47</v>
      </c>
      <c r="T14" s="1" t="s">
        <v>48</v>
      </c>
    </row>
    <row r="15" customFormat="false" ht="15" hidden="false" customHeight="false" outlineLevel="0" collapsed="false">
      <c r="B15" s="0" t="n">
        <v>11</v>
      </c>
      <c r="C15" s="0" t="n">
        <v>0.865957840571261</v>
      </c>
      <c r="D15" s="0" t="n">
        <v>0.166808815888629</v>
      </c>
      <c r="E15" s="0" t="n">
        <v>0.570188167830234</v>
      </c>
      <c r="F15" s="0" t="n">
        <v>0.516332373089176</v>
      </c>
      <c r="G15" s="0" t="n">
        <v>0.195146163629576</v>
      </c>
      <c r="I15" s="0" t="n">
        <f aca="false">3*C15+D15+4</f>
        <v>6.76468233760241</v>
      </c>
      <c r="J15" s="0" t="n">
        <f aca="false">2*D15+E15+8</f>
        <v>8.90380579960749</v>
      </c>
      <c r="K15" s="0" t="n">
        <f aca="false">F15+G15</f>
        <v>0.711478536718752</v>
      </c>
      <c r="L15" s="0" t="n">
        <f aca="false">2*I15+3*J15+4*K15</f>
        <v>43.0866962209023</v>
      </c>
      <c r="M15" s="0" t="n">
        <f aca="false">L15+SQRT(AVERAGE(C15:G15))</f>
        <v>43.7670539740012</v>
      </c>
      <c r="O15" s="2" t="s">
        <v>49</v>
      </c>
      <c r="P15" s="2" t="n">
        <v>3</v>
      </c>
      <c r="Q15" s="2" t="n">
        <v>1221.20346701589</v>
      </c>
      <c r="R15" s="2" t="n">
        <v>407.06782233863</v>
      </c>
      <c r="S15" s="2" t="n">
        <v>3.70682399975493E+031</v>
      </c>
      <c r="T15" s="2" t="n">
        <v>0</v>
      </c>
    </row>
    <row r="16" customFormat="false" ht="15" hidden="false" customHeight="false" outlineLevel="0" collapsed="false">
      <c r="B16" s="0" t="n">
        <v>12</v>
      </c>
      <c r="C16" s="0" t="n">
        <v>0.639143519093313</v>
      </c>
      <c r="D16" s="0" t="n">
        <v>0.890223435543467</v>
      </c>
      <c r="E16" s="0" t="n">
        <v>0.158387670930343</v>
      </c>
      <c r="F16" s="0" t="n">
        <v>0.464276879001129</v>
      </c>
      <c r="G16" s="0" t="n">
        <v>0.452791586021233</v>
      </c>
      <c r="I16" s="0" t="n">
        <f aca="false">3*C16+D16+4</f>
        <v>6.80765399282341</v>
      </c>
      <c r="J16" s="0" t="n">
        <f aca="false">2*D16+E16+8</f>
        <v>9.93883454201728</v>
      </c>
      <c r="K16" s="0" t="n">
        <f aca="false">F16+G16</f>
        <v>0.917068465022362</v>
      </c>
      <c r="L16" s="0" t="n">
        <f aca="false">2*I16+3*J16+4*K16</f>
        <v>47.1000854717881</v>
      </c>
      <c r="M16" s="0" t="n">
        <f aca="false">L16+SQRT(AVERAGE(C16:G16))</f>
        <v>47.8218642593109</v>
      </c>
      <c r="O16" s="2" t="s">
        <v>50</v>
      </c>
      <c r="P16" s="2" t="n">
        <v>96</v>
      </c>
      <c r="Q16" s="2" t="n">
        <v>1.05423162651078E-027</v>
      </c>
      <c r="R16" s="2" t="n">
        <v>1.09815794428207E-029</v>
      </c>
      <c r="S16" s="2"/>
      <c r="T16" s="2"/>
    </row>
    <row r="17" customFormat="false" ht="15" hidden="false" customHeight="false" outlineLevel="0" collapsed="false">
      <c r="B17" s="0" t="n">
        <v>13</v>
      </c>
      <c r="C17" s="0" t="n">
        <v>0.894413532479556</v>
      </c>
      <c r="D17" s="0" t="n">
        <v>0.614052339704299</v>
      </c>
      <c r="E17" s="0" t="n">
        <v>0.437696478438823</v>
      </c>
      <c r="F17" s="0" t="n">
        <v>0.0836796649354571</v>
      </c>
      <c r="G17" s="0" t="n">
        <v>0.715840240766804</v>
      </c>
      <c r="I17" s="0" t="n">
        <f aca="false">3*C17+D17+4</f>
        <v>7.29729293714297</v>
      </c>
      <c r="J17" s="0" t="n">
        <f aca="false">2*D17+E17+8</f>
        <v>9.66580115784742</v>
      </c>
      <c r="K17" s="0" t="n">
        <f aca="false">F17+G17</f>
        <v>0.799519905702261</v>
      </c>
      <c r="L17" s="0" t="n">
        <f aca="false">2*I17+3*J17+4*K17</f>
        <v>46.7900689706372</v>
      </c>
      <c r="M17" s="0" t="n">
        <f aca="false">L17+SQRT(AVERAGE(C17:G17))</f>
        <v>47.5311063862007</v>
      </c>
      <c r="O17" s="3" t="s">
        <v>51</v>
      </c>
      <c r="P17" s="3" t="n">
        <v>99</v>
      </c>
      <c r="Q17" s="3" t="n">
        <v>1221.20346701589</v>
      </c>
      <c r="R17" s="3"/>
      <c r="S17" s="3"/>
      <c r="T17" s="3"/>
    </row>
    <row r="18" customFormat="false" ht="15" hidden="false" customHeight="false" outlineLevel="0" collapsed="false">
      <c r="B18" s="0" t="n">
        <v>14</v>
      </c>
      <c r="C18" s="0" t="n">
        <v>0.703619499501882</v>
      </c>
      <c r="D18" s="0" t="n">
        <v>0.26239378549293</v>
      </c>
      <c r="E18" s="0" t="n">
        <v>0.294375772731931</v>
      </c>
      <c r="F18" s="0" t="n">
        <v>0.593927551689803</v>
      </c>
      <c r="G18" s="0" t="n">
        <v>0.33296863574276</v>
      </c>
      <c r="I18" s="0" t="n">
        <f aca="false">3*C18+D18+4</f>
        <v>6.37325228399858</v>
      </c>
      <c r="J18" s="0" t="n">
        <f aca="false">2*D18+E18+8</f>
        <v>8.81916334371779</v>
      </c>
      <c r="K18" s="0" t="n">
        <f aca="false">F18+G18</f>
        <v>0.926896187432563</v>
      </c>
      <c r="L18" s="0" t="n">
        <f aca="false">2*I18+3*J18+4*K18</f>
        <v>42.9115793488808</v>
      </c>
      <c r="M18" s="0" t="n">
        <f aca="false">L18+SQRT(AVERAGE(C18:G18))</f>
        <v>43.5729847079699</v>
      </c>
    </row>
    <row r="19" customFormat="false" ht="15" hidden="false" customHeight="false" outlineLevel="0" collapsed="false">
      <c r="B19" s="0" t="n">
        <v>15</v>
      </c>
      <c r="C19" s="0" t="n">
        <v>0.747471297061688</v>
      </c>
      <c r="D19" s="0" t="n">
        <v>0.491484920633251</v>
      </c>
      <c r="E19" s="0" t="n">
        <v>0.199859728091529</v>
      </c>
      <c r="F19" s="0" t="n">
        <v>0.420598247953977</v>
      </c>
      <c r="G19" s="0" t="n">
        <v>0.0379109081990533</v>
      </c>
      <c r="I19" s="0" t="n">
        <f aca="false">3*C19+D19+4</f>
        <v>6.73389881181832</v>
      </c>
      <c r="J19" s="0" t="n">
        <f aca="false">2*D19+E19+8</f>
        <v>9.18282956935803</v>
      </c>
      <c r="K19" s="0" t="n">
        <f aca="false">F19+G19</f>
        <v>0.45850915615303</v>
      </c>
      <c r="L19" s="0" t="n">
        <f aca="false">2*I19+3*J19+4*K19</f>
        <v>42.8503229563228</v>
      </c>
      <c r="M19" s="0" t="n">
        <f aca="false">L19+SQRT(AVERAGE(C19:G19))</f>
        <v>43.4663302780228</v>
      </c>
      <c r="O19" s="1"/>
      <c r="P19" s="1" t="s">
        <v>52</v>
      </c>
      <c r="Q19" s="1" t="s">
        <v>41</v>
      </c>
      <c r="R19" s="1" t="s">
        <v>53</v>
      </c>
      <c r="S19" s="1" t="s">
        <v>54</v>
      </c>
      <c r="T19" s="1" t="s">
        <v>55</v>
      </c>
      <c r="U19" s="1" t="s">
        <v>56</v>
      </c>
      <c r="V19" s="1" t="s">
        <v>57</v>
      </c>
      <c r="W19" s="1" t="s">
        <v>58</v>
      </c>
    </row>
    <row r="20" customFormat="false" ht="15" hidden="false" customHeight="false" outlineLevel="0" collapsed="false">
      <c r="B20" s="0" t="n">
        <v>16</v>
      </c>
      <c r="C20" s="0" t="n">
        <v>0.460665812620525</v>
      </c>
      <c r="D20" s="0" t="n">
        <v>0.456052874501174</v>
      </c>
      <c r="E20" s="0" t="n">
        <v>0.116762645586055</v>
      </c>
      <c r="F20" s="0" t="n">
        <v>0.529490502505825</v>
      </c>
      <c r="G20" s="0" t="n">
        <v>0.403034607396292</v>
      </c>
      <c r="I20" s="0" t="n">
        <f aca="false">3*C20+D20+4</f>
        <v>5.83805031236275</v>
      </c>
      <c r="J20" s="0" t="n">
        <f aca="false">2*D20+E20+8</f>
        <v>9.0288683945884</v>
      </c>
      <c r="K20" s="0" t="n">
        <f aca="false">F20+G20</f>
        <v>0.932525109902117</v>
      </c>
      <c r="L20" s="0" t="n">
        <f aca="false">2*I20+3*J20+4*K20</f>
        <v>42.4928062480992</v>
      </c>
      <c r="M20" s="0" t="n">
        <f aca="false">L20+SQRT(AVERAGE(C20:G20))</f>
        <v>43.1198638917987</v>
      </c>
      <c r="O20" s="2" t="s">
        <v>59</v>
      </c>
      <c r="P20" s="2" t="n">
        <v>4.35207425653061E-014</v>
      </c>
      <c r="Q20" s="2" t="n">
        <v>4.6773223111001E-015</v>
      </c>
      <c r="R20" s="2" t="n">
        <v>9.30462766314476</v>
      </c>
      <c r="S20" s="2" t="n">
        <v>4.64111809618674E-015</v>
      </c>
      <c r="T20" s="2" t="n">
        <v>3.42363311578385E-014</v>
      </c>
      <c r="U20" s="2" t="n">
        <v>5.28051539727738E-014</v>
      </c>
      <c r="V20" s="2" t="n">
        <v>3.42363311578385E-014</v>
      </c>
      <c r="W20" s="2" t="n">
        <v>5.28051539727738E-014</v>
      </c>
    </row>
    <row r="21" customFormat="false" ht="15" hidden="false" customHeight="false" outlineLevel="0" collapsed="false">
      <c r="B21" s="0" t="n">
        <v>17</v>
      </c>
      <c r="C21" s="0" t="n">
        <v>0.865542354147698</v>
      </c>
      <c r="D21" s="0" t="n">
        <v>0.184825063631168</v>
      </c>
      <c r="E21" s="0" t="n">
        <v>0.892471475359748</v>
      </c>
      <c r="F21" s="0" t="n">
        <v>0.175684275351598</v>
      </c>
      <c r="G21" s="0" t="n">
        <v>0.0632513138728349</v>
      </c>
      <c r="I21" s="0" t="n">
        <f aca="false">3*C21+D21+4</f>
        <v>6.78145212607426</v>
      </c>
      <c r="J21" s="0" t="n">
        <f aca="false">2*D21+E21+8</f>
        <v>9.26212160262208</v>
      </c>
      <c r="K21" s="0" t="n">
        <f aca="false">F21+G21</f>
        <v>0.238935589224433</v>
      </c>
      <c r="L21" s="0" t="n">
        <f aca="false">2*I21+3*J21+4*K21</f>
        <v>42.3050114169125</v>
      </c>
      <c r="M21" s="0" t="n">
        <f aca="false">L21+SQRT(AVERAGE(C21:G21))</f>
        <v>42.9655830606217</v>
      </c>
      <c r="O21" s="2" t="s">
        <v>31</v>
      </c>
      <c r="P21" s="2" t="n">
        <v>2</v>
      </c>
      <c r="Q21" s="2" t="n">
        <v>3.68975802463692E-016</v>
      </c>
      <c r="R21" s="2" t="n">
        <v>5420409649212170</v>
      </c>
      <c r="S21" s="2" t="n">
        <v>0</v>
      </c>
      <c r="T21" s="2" t="n">
        <v>2</v>
      </c>
      <c r="U21" s="2" t="n">
        <v>2</v>
      </c>
      <c r="V21" s="2" t="n">
        <v>2</v>
      </c>
      <c r="W21" s="2" t="n">
        <v>2</v>
      </c>
    </row>
    <row r="22" customFormat="false" ht="15" hidden="false" customHeight="false" outlineLevel="0" collapsed="false">
      <c r="B22" s="0" t="n">
        <v>18</v>
      </c>
      <c r="C22" s="0" t="n">
        <v>0.656556528712759</v>
      </c>
      <c r="D22" s="0" t="n">
        <v>0.860988220710056</v>
      </c>
      <c r="E22" s="0" t="n">
        <v>0.730635349595108</v>
      </c>
      <c r="F22" s="0" t="n">
        <v>0.0970903779539292</v>
      </c>
      <c r="G22" s="0" t="n">
        <v>0.93809223083639</v>
      </c>
      <c r="I22" s="0" t="n">
        <f aca="false">3*C22+D22+4</f>
        <v>6.83065780684833</v>
      </c>
      <c r="J22" s="0" t="n">
        <f aca="false">2*D22+E22+8</f>
        <v>10.4526117910152</v>
      </c>
      <c r="K22" s="0" t="n">
        <f aca="false">F22+G22</f>
        <v>1.03518260879032</v>
      </c>
      <c r="L22" s="0" t="n">
        <f aca="false">2*I22+3*J22+4*K22</f>
        <v>49.1598814219036</v>
      </c>
      <c r="M22" s="0" t="n">
        <f aca="false">L22+SQRT(AVERAGE(C22:G22))</f>
        <v>49.9702347655517</v>
      </c>
      <c r="O22" s="2" t="s">
        <v>32</v>
      </c>
      <c r="P22" s="2" t="n">
        <v>3</v>
      </c>
      <c r="Q22" s="2" t="n">
        <v>4.95860587792553E-016</v>
      </c>
      <c r="R22" s="2" t="n">
        <v>6050087613043110</v>
      </c>
      <c r="S22" s="2" t="n">
        <v>0</v>
      </c>
      <c r="T22" s="2" t="n">
        <v>3</v>
      </c>
      <c r="U22" s="2" t="n">
        <v>3</v>
      </c>
      <c r="V22" s="2" t="n">
        <v>3</v>
      </c>
      <c r="W22" s="2" t="n">
        <v>3</v>
      </c>
    </row>
    <row r="23" customFormat="false" ht="15" hidden="false" customHeight="false" outlineLevel="0" collapsed="false">
      <c r="B23" s="0" t="n">
        <v>19</v>
      </c>
      <c r="C23" s="0" t="n">
        <v>0.146741007944714</v>
      </c>
      <c r="D23" s="0" t="n">
        <v>0.534631917314143</v>
      </c>
      <c r="E23" s="0" t="n">
        <v>0.383279283049932</v>
      </c>
      <c r="F23" s="0" t="n">
        <v>0.95150273317557</v>
      </c>
      <c r="G23" s="0" t="n">
        <v>0.0383027270809174</v>
      </c>
      <c r="I23" s="0" t="n">
        <f aca="false">3*C23+D23+4</f>
        <v>4.97485494114829</v>
      </c>
      <c r="J23" s="0" t="n">
        <f aca="false">2*D23+E23+8</f>
        <v>9.45254311767822</v>
      </c>
      <c r="K23" s="0" t="n">
        <f aca="false">F23+G23</f>
        <v>0.989805460256487</v>
      </c>
      <c r="L23" s="0" t="n">
        <f aca="false">2*I23+3*J23+4*K23</f>
        <v>42.2665610763572</v>
      </c>
      <c r="M23" s="0" t="n">
        <f aca="false">L23+SQRT(AVERAGE(C23:G23))</f>
        <v>42.9075692929294</v>
      </c>
      <c r="O23" s="3" t="s">
        <v>33</v>
      </c>
      <c r="P23" s="3" t="n">
        <v>4</v>
      </c>
      <c r="Q23" s="3" t="n">
        <v>9.43910731276639E-016</v>
      </c>
      <c r="R23" s="3" t="n">
        <v>4237688869783270</v>
      </c>
      <c r="S23" s="3" t="n">
        <v>0</v>
      </c>
      <c r="T23" s="3" t="n">
        <v>4</v>
      </c>
      <c r="U23" s="3" t="n">
        <v>4</v>
      </c>
      <c r="V23" s="3" t="n">
        <v>4</v>
      </c>
      <c r="W23" s="3" t="n">
        <v>4</v>
      </c>
    </row>
    <row r="24" customFormat="false" ht="15" hidden="false" customHeight="false" outlineLevel="0" collapsed="false">
      <c r="B24" s="0" t="n">
        <v>20</v>
      </c>
      <c r="C24" s="0" t="n">
        <v>0.124444557377867</v>
      </c>
      <c r="D24" s="0" t="n">
        <v>0.891109635076088</v>
      </c>
      <c r="E24" s="0" t="n">
        <v>0.688984137288616</v>
      </c>
      <c r="F24" s="0" t="n">
        <v>0.240853282346104</v>
      </c>
      <c r="G24" s="0" t="n">
        <v>0.360188168539274</v>
      </c>
      <c r="I24" s="0" t="n">
        <f aca="false">3*C24+D24+4</f>
        <v>5.26444330720969</v>
      </c>
      <c r="J24" s="0" t="n">
        <f aca="false">2*D24+E24+8</f>
        <v>10.4712034074408</v>
      </c>
      <c r="K24" s="0" t="n">
        <f aca="false">F24+G24</f>
        <v>0.601041450885378</v>
      </c>
      <c r="L24" s="0" t="n">
        <f aca="false">2*I24+3*J24+4*K24</f>
        <v>44.3466626402833</v>
      </c>
      <c r="M24" s="0" t="n">
        <f aca="false">L24+SQRT(AVERAGE(C24:G24))</f>
        <v>45.0257178340088</v>
      </c>
    </row>
    <row r="25" customFormat="false" ht="15" hidden="false" customHeight="false" outlineLevel="0" collapsed="false">
      <c r="B25" s="0" t="n">
        <v>21</v>
      </c>
      <c r="C25" s="0" t="n">
        <v>0.223878134778246</v>
      </c>
      <c r="D25" s="0" t="n">
        <v>0.85862014621705</v>
      </c>
      <c r="E25" s="0" t="n">
        <v>0.0166423763984732</v>
      </c>
      <c r="F25" s="0" t="n">
        <v>0.473442767830606</v>
      </c>
      <c r="G25" s="0" t="n">
        <v>0.688677400341254</v>
      </c>
      <c r="I25" s="0" t="n">
        <f aca="false">3*C25+D25+4</f>
        <v>5.53025455055179</v>
      </c>
      <c r="J25" s="0" t="n">
        <f aca="false">2*D25+E25+8</f>
        <v>9.73388266883257</v>
      </c>
      <c r="K25" s="0" t="n">
        <f aca="false">F25+G25</f>
        <v>1.16212016817186</v>
      </c>
      <c r="L25" s="0" t="n">
        <f aca="false">2*I25+3*J25+4*K25</f>
        <v>44.9106377802887</v>
      </c>
      <c r="M25" s="0" t="n">
        <f aca="false">L25+SQRT(AVERAGE(C25:G25))</f>
        <v>45.5831347431913</v>
      </c>
    </row>
    <row r="26" customFormat="false" ht="15" hidden="false" customHeight="false" outlineLevel="0" collapsed="false">
      <c r="B26" s="0" t="n">
        <v>22</v>
      </c>
      <c r="C26" s="0" t="n">
        <v>0.100134247074815</v>
      </c>
      <c r="D26" s="0" t="n">
        <v>0.000994050822058945</v>
      </c>
      <c r="E26" s="0" t="n">
        <v>0.652907514123143</v>
      </c>
      <c r="F26" s="0" t="n">
        <v>0.960139516466834</v>
      </c>
      <c r="G26" s="0" t="n">
        <v>0.00438106768443436</v>
      </c>
      <c r="I26" s="0" t="n">
        <f aca="false">3*C26+D26+4</f>
        <v>4.3013967920465</v>
      </c>
      <c r="J26" s="0" t="n">
        <f aca="false">2*D26+E26+8</f>
        <v>8.65489561576726</v>
      </c>
      <c r="K26" s="0" t="n">
        <f aca="false">F26+G26</f>
        <v>0.964520584151268</v>
      </c>
      <c r="L26" s="0" t="n">
        <f aca="false">2*I26+3*J26+4*K26</f>
        <v>38.4255627679999</v>
      </c>
      <c r="M26" s="0" t="n">
        <f aca="false">L26+SQRT(AVERAGE(C26:G26))</f>
        <v>39.0118317158679</v>
      </c>
      <c r="O26" s="0" t="s">
        <v>36</v>
      </c>
      <c r="R26" s="0" t="s">
        <v>35</v>
      </c>
    </row>
    <row r="27" customFormat="false" ht="15" hidden="false" customHeight="false" outlineLevel="0" collapsed="false">
      <c r="B27" s="0" t="n">
        <v>23</v>
      </c>
      <c r="C27" s="0" t="n">
        <v>0.54594832125248</v>
      </c>
      <c r="D27" s="0" t="n">
        <v>0.300821084765863</v>
      </c>
      <c r="E27" s="0" t="n">
        <v>0.210588616063979</v>
      </c>
      <c r="F27" s="0" t="n">
        <v>0.675647727228159</v>
      </c>
      <c r="G27" s="0" t="n">
        <v>0.0240241184650988</v>
      </c>
      <c r="I27" s="0" t="n">
        <f aca="false">3*C27+D27+4</f>
        <v>5.9386660485233</v>
      </c>
      <c r="J27" s="0" t="n">
        <f aca="false">2*D27+E27+8</f>
        <v>8.81223078559571</v>
      </c>
      <c r="K27" s="0" t="n">
        <f aca="false">F27+G27</f>
        <v>0.699671845693258</v>
      </c>
      <c r="L27" s="0" t="n">
        <f aca="false">2*I27+3*J27+4*K27</f>
        <v>41.1127118366068</v>
      </c>
      <c r="M27" s="0" t="n">
        <f aca="false">L27+SQRT(AVERAGE(C27:G27))</f>
        <v>41.7055068885051</v>
      </c>
    </row>
    <row r="28" customFormat="false" ht="15" hidden="false" customHeight="false" outlineLevel="0" collapsed="false">
      <c r="B28" s="0" t="n">
        <v>24</v>
      </c>
      <c r="C28" s="0" t="n">
        <v>0.961253764181035</v>
      </c>
      <c r="D28" s="0" t="n">
        <v>0.873636648118872</v>
      </c>
      <c r="E28" s="0" t="n">
        <v>0.94558379733085</v>
      </c>
      <c r="F28" s="0" t="n">
        <v>0.842633133901962</v>
      </c>
      <c r="G28" s="0" t="n">
        <v>0.24720656815997</v>
      </c>
      <c r="I28" s="0" t="n">
        <f aca="false">3*C28+D28+4</f>
        <v>7.75739794066198</v>
      </c>
      <c r="J28" s="0" t="n">
        <f aca="false">2*D28+E28+8</f>
        <v>10.6928570935686</v>
      </c>
      <c r="K28" s="0" t="n">
        <f aca="false">F28+G28</f>
        <v>1.08983970206193</v>
      </c>
      <c r="L28" s="0" t="n">
        <f aca="false">2*I28+3*J28+4*K28</f>
        <v>51.9527259702775</v>
      </c>
      <c r="M28" s="0" t="n">
        <f aca="false">L28+SQRT(AVERAGE(C28:G28))</f>
        <v>52.8325343484704</v>
      </c>
      <c r="O28" s="1" t="s">
        <v>37</v>
      </c>
      <c r="P28" s="1"/>
    </row>
    <row r="29" customFormat="false" ht="15" hidden="false" customHeight="false" outlineLevel="0" collapsed="false">
      <c r="B29" s="0" t="n">
        <v>25</v>
      </c>
      <c r="C29" s="0" t="n">
        <v>0.349716287760479</v>
      </c>
      <c r="D29" s="0" t="n">
        <v>0.841098490034686</v>
      </c>
      <c r="E29" s="0" t="n">
        <v>0.28842778273724</v>
      </c>
      <c r="F29" s="0" t="n">
        <v>0.94322414079886</v>
      </c>
      <c r="G29" s="0" t="n">
        <v>0.448406664715227</v>
      </c>
      <c r="I29" s="0" t="n">
        <f aca="false">3*C29+D29+4</f>
        <v>5.89024735331612</v>
      </c>
      <c r="J29" s="0" t="n">
        <f aca="false">2*D29+E29+8</f>
        <v>9.97062476280661</v>
      </c>
      <c r="K29" s="0" t="n">
        <f aca="false">F29+G29</f>
        <v>1.39163080551409</v>
      </c>
      <c r="L29" s="0" t="n">
        <f aca="false">2*I29+3*J29+4*K29</f>
        <v>47.2588922171084</v>
      </c>
      <c r="M29" s="0" t="n">
        <f aca="false">L29+SQRT(AVERAGE(C29:G29))</f>
        <v>48.0166353617223</v>
      </c>
      <c r="O29" s="2" t="s">
        <v>38</v>
      </c>
      <c r="P29" s="2" t="n">
        <v>0.999976351120563</v>
      </c>
    </row>
    <row r="30" customFormat="false" ht="15" hidden="false" customHeight="false" outlineLevel="0" collapsed="false">
      <c r="B30" s="0" t="n">
        <v>26</v>
      </c>
      <c r="C30" s="0" t="n">
        <v>0.320686292589286</v>
      </c>
      <c r="D30" s="0" t="n">
        <v>0.69188971255445</v>
      </c>
      <c r="E30" s="0" t="n">
        <v>0.649383741728619</v>
      </c>
      <c r="F30" s="0" t="n">
        <v>0.126061301917686</v>
      </c>
      <c r="G30" s="0" t="n">
        <v>0.0968578845687863</v>
      </c>
      <c r="I30" s="0" t="n">
        <f aca="false">3*C30+D30+4</f>
        <v>5.65394859032231</v>
      </c>
      <c r="J30" s="0" t="n">
        <f aca="false">2*D30+E30+8</f>
        <v>10.0331631668375</v>
      </c>
      <c r="K30" s="0" t="n">
        <f aca="false">F30+G30</f>
        <v>0.222919186486472</v>
      </c>
      <c r="L30" s="0" t="n">
        <f aca="false">2*I30+3*J30+4*K30</f>
        <v>42.2990634271031</v>
      </c>
      <c r="M30" s="0" t="n">
        <f aca="false">L30+SQRT(AVERAGE(C30:G30))</f>
        <v>42.9130469665174</v>
      </c>
      <c r="O30" s="2" t="s">
        <v>39</v>
      </c>
      <c r="P30" s="2" t="n">
        <v>0.999952702800395</v>
      </c>
    </row>
    <row r="31" customFormat="false" ht="15" hidden="false" customHeight="false" outlineLevel="0" collapsed="false">
      <c r="B31" s="0" t="n">
        <v>27</v>
      </c>
      <c r="C31" s="0" t="n">
        <v>0.641476044140982</v>
      </c>
      <c r="D31" s="0" t="n">
        <v>0.797935101866934</v>
      </c>
      <c r="E31" s="0" t="n">
        <v>0.883705839725256</v>
      </c>
      <c r="F31" s="0" t="n">
        <v>0.253326239247316</v>
      </c>
      <c r="G31" s="0" t="n">
        <v>0.406504233383991</v>
      </c>
      <c r="I31" s="0" t="n">
        <f aca="false">3*C31+D31+4</f>
        <v>6.72236323428988</v>
      </c>
      <c r="J31" s="0" t="n">
        <f aca="false">2*D31+E31+8</f>
        <v>10.4795760434591</v>
      </c>
      <c r="K31" s="0" t="n">
        <f aca="false">F31+G31</f>
        <v>0.659830472631307</v>
      </c>
      <c r="L31" s="0" t="n">
        <f aca="false">2*I31+3*J31+4*K31</f>
        <v>47.5227764894824</v>
      </c>
      <c r="M31" s="0" t="n">
        <f aca="false">L31+SQRT(AVERAGE(C31:G31))</f>
        <v>48.2951685477487</v>
      </c>
      <c r="O31" s="2" t="s">
        <v>40</v>
      </c>
      <c r="P31" s="2" t="n">
        <v>0.999951224762907</v>
      </c>
    </row>
    <row r="32" customFormat="false" ht="15" hidden="false" customHeight="false" outlineLevel="0" collapsed="false">
      <c r="B32" s="0" t="n">
        <v>28</v>
      </c>
      <c r="C32" s="0" t="n">
        <v>0.49289910897669</v>
      </c>
      <c r="D32" s="0" t="n">
        <v>0.315040614335525</v>
      </c>
      <c r="E32" s="0" t="n">
        <v>0.908841327021076</v>
      </c>
      <c r="F32" s="0" t="n">
        <v>0.23843953271366</v>
      </c>
      <c r="G32" s="0" t="n">
        <v>0.399689112448941</v>
      </c>
      <c r="I32" s="0" t="n">
        <f aca="false">3*C32+D32+4</f>
        <v>5.7937379412656</v>
      </c>
      <c r="J32" s="0" t="n">
        <f aca="false">2*D32+E32+8</f>
        <v>9.53892255569213</v>
      </c>
      <c r="K32" s="0" t="n">
        <f aca="false">F32+G32</f>
        <v>0.638128645162601</v>
      </c>
      <c r="L32" s="0" t="n">
        <f aca="false">2*I32+3*J32+4*K32</f>
        <v>42.756758130258</v>
      </c>
      <c r="M32" s="0" t="n">
        <f aca="false">L32+SQRT(AVERAGE(C32:G32))</f>
        <v>43.4430393693278</v>
      </c>
      <c r="O32" s="2" t="s">
        <v>41</v>
      </c>
      <c r="P32" s="2" t="n">
        <v>0.0251380530620058</v>
      </c>
    </row>
    <row r="33" customFormat="false" ht="15" hidden="false" customHeight="false" outlineLevel="0" collapsed="false">
      <c r="B33" s="0" t="n">
        <v>29</v>
      </c>
      <c r="C33" s="0" t="n">
        <v>0.833502138711782</v>
      </c>
      <c r="D33" s="0" t="n">
        <v>0.415902048237507</v>
      </c>
      <c r="E33" s="0" t="n">
        <v>0.990535126304385</v>
      </c>
      <c r="F33" s="0" t="n">
        <v>0.123759931294005</v>
      </c>
      <c r="G33" s="0" t="n">
        <v>0.836771274117914</v>
      </c>
      <c r="I33" s="0" t="n">
        <f aca="false">3*C33+D33+4</f>
        <v>6.91640846437285</v>
      </c>
      <c r="J33" s="0" t="n">
        <f aca="false">2*D33+E33+8</f>
        <v>9.8223392227794</v>
      </c>
      <c r="K33" s="0" t="n">
        <f aca="false">F33+G33</f>
        <v>0.960531205411919</v>
      </c>
      <c r="L33" s="0" t="n">
        <f aca="false">2*I33+3*J33+4*K33</f>
        <v>47.1419594187316</v>
      </c>
      <c r="M33" s="0" t="n">
        <f aca="false">L33+SQRT(AVERAGE(C33:G33))</f>
        <v>47.9420182314029</v>
      </c>
      <c r="O33" s="3" t="s">
        <v>42</v>
      </c>
      <c r="P33" s="3" t="n">
        <v>100</v>
      </c>
    </row>
    <row r="34" customFormat="false" ht="15" hidden="false" customHeight="false" outlineLevel="0" collapsed="false">
      <c r="B34" s="0" t="n">
        <v>30</v>
      </c>
      <c r="C34" s="0" t="n">
        <v>0.920590456673752</v>
      </c>
      <c r="D34" s="0" t="n">
        <v>0.0506336294679702</v>
      </c>
      <c r="E34" s="0" t="n">
        <v>0.0823173996475884</v>
      </c>
      <c r="F34" s="0" t="n">
        <v>0.3605742277871</v>
      </c>
      <c r="G34" s="0" t="n">
        <v>0.824383167670106</v>
      </c>
      <c r="I34" s="0" t="n">
        <f aca="false">3*C34+D34+4</f>
        <v>6.81240499948923</v>
      </c>
      <c r="J34" s="0" t="n">
        <f aca="false">2*D34+E34+8</f>
        <v>8.18358465858353</v>
      </c>
      <c r="K34" s="0" t="n">
        <f aca="false">F34+G34</f>
        <v>1.18495739545721</v>
      </c>
      <c r="L34" s="0" t="n">
        <f aca="false">2*I34+3*J34+4*K34</f>
        <v>42.9153935565579</v>
      </c>
      <c r="M34" s="0" t="n">
        <f aca="false">L34+SQRT(AVERAGE(C34:G34))</f>
        <v>43.5844972676889</v>
      </c>
    </row>
    <row r="35" customFormat="false" ht="15" hidden="false" customHeight="false" outlineLevel="0" collapsed="false">
      <c r="B35" s="0" t="n">
        <v>31</v>
      </c>
      <c r="C35" s="0" t="n">
        <v>0.822444660043435</v>
      </c>
      <c r="D35" s="0" t="n">
        <v>9.37085470762433E-005</v>
      </c>
      <c r="E35" s="0" t="n">
        <v>0.367365114619217</v>
      </c>
      <c r="F35" s="0" t="n">
        <v>0.152106663256094</v>
      </c>
      <c r="G35" s="0" t="n">
        <v>0.865162607765759</v>
      </c>
      <c r="I35" s="0" t="n">
        <f aca="false">3*C35+D35+4</f>
        <v>6.46742768867738</v>
      </c>
      <c r="J35" s="0" t="n">
        <f aca="false">2*D35+E35+8</f>
        <v>8.36755253171337</v>
      </c>
      <c r="K35" s="0" t="n">
        <f aca="false">F35+G35</f>
        <v>1.01726927102185</v>
      </c>
      <c r="L35" s="0" t="n">
        <f aca="false">2*I35+3*J35+4*K35</f>
        <v>42.1065900565823</v>
      </c>
      <c r="M35" s="0" t="n">
        <f aca="false">L35+SQRT(AVERAGE(C35:G35))</f>
        <v>42.7709954680942</v>
      </c>
      <c r="O35" s="0" t="s">
        <v>43</v>
      </c>
    </row>
    <row r="36" customFormat="false" ht="15" hidden="false" customHeight="false" outlineLevel="0" collapsed="false">
      <c r="B36" s="0" t="n">
        <v>32</v>
      </c>
      <c r="C36" s="0" t="n">
        <v>0.791772676153719</v>
      </c>
      <c r="D36" s="0" t="n">
        <v>0.0348400097352721</v>
      </c>
      <c r="E36" s="0" t="n">
        <v>0.308066299710136</v>
      </c>
      <c r="F36" s="0" t="n">
        <v>0.140857850348715</v>
      </c>
      <c r="G36" s="0" t="n">
        <v>0.282497346626796</v>
      </c>
      <c r="I36" s="0" t="n">
        <f aca="false">3*C36+D36+4</f>
        <v>6.41015803819643</v>
      </c>
      <c r="J36" s="0" t="n">
        <f aca="false">2*D36+E36+8</f>
        <v>8.37774631918068</v>
      </c>
      <c r="K36" s="0" t="n">
        <f aca="false">F36+G36</f>
        <v>0.423355196975511</v>
      </c>
      <c r="L36" s="0" t="n">
        <f aca="false">2*I36+3*J36+4*K36</f>
        <v>39.6469758218369</v>
      </c>
      <c r="M36" s="0" t="n">
        <f aca="false">L36+SQRT(AVERAGE(C36:G36))</f>
        <v>40.2051933748706</v>
      </c>
      <c r="O36" s="1"/>
      <c r="P36" s="1" t="s">
        <v>44</v>
      </c>
      <c r="Q36" s="1" t="s">
        <v>45</v>
      </c>
      <c r="R36" s="1" t="s">
        <v>46</v>
      </c>
      <c r="S36" s="1" t="s">
        <v>47</v>
      </c>
      <c r="T36" s="1" t="s">
        <v>48</v>
      </c>
    </row>
    <row r="37" customFormat="false" ht="15" hidden="false" customHeight="false" outlineLevel="0" collapsed="false">
      <c r="B37" s="0" t="n">
        <v>33</v>
      </c>
      <c r="C37" s="0" t="n">
        <v>0.426149224550669</v>
      </c>
      <c r="D37" s="0" t="n">
        <v>0.0779927730032459</v>
      </c>
      <c r="E37" s="0" t="n">
        <v>0.423778110295317</v>
      </c>
      <c r="F37" s="0" t="n">
        <v>0.667130417994295</v>
      </c>
      <c r="G37" s="0" t="n">
        <v>0.0770480615883525</v>
      </c>
      <c r="I37" s="0" t="n">
        <f aca="false">3*C37+D37+4</f>
        <v>5.35644044665525</v>
      </c>
      <c r="J37" s="0" t="n">
        <f aca="false">2*D37+E37+8</f>
        <v>8.57976365630181</v>
      </c>
      <c r="K37" s="0" t="n">
        <f aca="false">F37+G37</f>
        <v>0.744178479582647</v>
      </c>
      <c r="L37" s="0" t="n">
        <f aca="false">2*I37+3*J37+4*K37</f>
        <v>39.4288857805465</v>
      </c>
      <c r="M37" s="0" t="n">
        <f aca="false">L37+SQRT(AVERAGE(C37:G37))</f>
        <v>40.0071761206754</v>
      </c>
      <c r="O37" s="2" t="s">
        <v>49</v>
      </c>
      <c r="P37" s="2" t="n">
        <v>3</v>
      </c>
      <c r="Q37" s="2" t="n">
        <v>1282.56251054867</v>
      </c>
      <c r="R37" s="2" t="n">
        <v>427.520836849556</v>
      </c>
      <c r="S37" s="2" t="n">
        <v>676540.826025448</v>
      </c>
      <c r="T37" s="2" t="n">
        <v>1.94328137191445E-207</v>
      </c>
    </row>
    <row r="38" customFormat="false" ht="15" hidden="false" customHeight="false" outlineLevel="0" collapsed="false">
      <c r="B38" s="0" t="n">
        <v>34</v>
      </c>
      <c r="C38" s="0" t="n">
        <v>0.810143704945855</v>
      </c>
      <c r="D38" s="0" t="n">
        <v>0.316409402722052</v>
      </c>
      <c r="E38" s="0" t="n">
        <v>0.946638284897966</v>
      </c>
      <c r="F38" s="0" t="n">
        <v>0.214152254710395</v>
      </c>
      <c r="G38" s="0" t="n">
        <v>0.943164043291242</v>
      </c>
      <c r="I38" s="0" t="n">
        <f aca="false">3*C38+D38+4</f>
        <v>6.74684051755962</v>
      </c>
      <c r="J38" s="0" t="n">
        <f aca="false">2*D38+E38+8</f>
        <v>9.57945709034207</v>
      </c>
      <c r="K38" s="0" t="n">
        <f aca="false">F38+G38</f>
        <v>1.15731629800164</v>
      </c>
      <c r="L38" s="0" t="n">
        <f aca="false">2*I38+3*J38+4*K38</f>
        <v>46.861317498152</v>
      </c>
      <c r="M38" s="0" t="n">
        <f aca="false">L38+SQRT(AVERAGE(C38:G38))</f>
        <v>47.6651219134879</v>
      </c>
      <c r="O38" s="2" t="s">
        <v>50</v>
      </c>
      <c r="P38" s="2" t="n">
        <v>96</v>
      </c>
      <c r="Q38" s="2" t="n">
        <v>0.0606644843278292</v>
      </c>
      <c r="R38" s="2" t="n">
        <v>0.00063192171174822</v>
      </c>
      <c r="S38" s="2"/>
      <c r="T38" s="2"/>
    </row>
    <row r="39" customFormat="false" ht="15" hidden="false" customHeight="false" outlineLevel="0" collapsed="false">
      <c r="B39" s="0" t="n">
        <v>35</v>
      </c>
      <c r="C39" s="0" t="n">
        <v>0.703196715761863</v>
      </c>
      <c r="D39" s="0" t="n">
        <v>0.888670575695435</v>
      </c>
      <c r="E39" s="0" t="n">
        <v>0.926667411075426</v>
      </c>
      <c r="F39" s="0" t="n">
        <v>0.328813233297475</v>
      </c>
      <c r="G39" s="0" t="n">
        <v>0.494829751637417</v>
      </c>
      <c r="I39" s="0" t="n">
        <f aca="false">3*C39+D39+4</f>
        <v>6.99826072298102</v>
      </c>
      <c r="J39" s="0" t="n">
        <f aca="false">2*D39+E39+8</f>
        <v>10.7040085624663</v>
      </c>
      <c r="K39" s="0" t="n">
        <f aca="false">F39+G39</f>
        <v>0.823642984934892</v>
      </c>
      <c r="L39" s="0" t="n">
        <f aca="false">2*I39+3*J39+4*K39</f>
        <v>49.4031190731005</v>
      </c>
      <c r="M39" s="0" t="n">
        <f aca="false">L39+SQRT(AVERAGE(C39:G39))</f>
        <v>50.2206981441961</v>
      </c>
      <c r="O39" s="3" t="s">
        <v>51</v>
      </c>
      <c r="P39" s="3" t="n">
        <v>99</v>
      </c>
      <c r="Q39" s="3" t="n">
        <v>1282.623175033</v>
      </c>
      <c r="R39" s="3"/>
      <c r="S39" s="3"/>
      <c r="T39" s="3"/>
    </row>
    <row r="40" customFormat="false" ht="15" hidden="false" customHeight="false" outlineLevel="0" collapsed="false">
      <c r="B40" s="0" t="n">
        <v>36</v>
      </c>
      <c r="C40" s="0" t="n">
        <v>0.265878925421732</v>
      </c>
      <c r="D40" s="0" t="n">
        <v>0.998231088982692</v>
      </c>
      <c r="E40" s="0" t="n">
        <v>0.812343231678058</v>
      </c>
      <c r="F40" s="0" t="n">
        <v>0.218369341613273</v>
      </c>
      <c r="G40" s="0" t="n">
        <v>0.854226861938075</v>
      </c>
      <c r="I40" s="0" t="n">
        <f aca="false">3*C40+D40+4</f>
        <v>5.79586786524789</v>
      </c>
      <c r="J40" s="0" t="n">
        <f aca="false">2*D40+E40+8</f>
        <v>10.8088054096434</v>
      </c>
      <c r="K40" s="0" t="n">
        <f aca="false">F40+G40</f>
        <v>1.07259620355135</v>
      </c>
      <c r="L40" s="0" t="n">
        <f aca="false">2*I40+3*J40+4*K40</f>
        <v>48.3085367736315</v>
      </c>
      <c r="M40" s="0" t="n">
        <f aca="false">L40+SQRT(AVERAGE(C40:G40))</f>
        <v>49.1021423998255</v>
      </c>
    </row>
    <row r="41" customFormat="false" ht="15" hidden="false" customHeight="false" outlineLevel="0" collapsed="false">
      <c r="B41" s="0" t="n">
        <v>37</v>
      </c>
      <c r="C41" s="0" t="n">
        <v>0.815564453535963</v>
      </c>
      <c r="D41" s="0" t="n">
        <v>0.0019799315279464</v>
      </c>
      <c r="E41" s="0" t="n">
        <v>0.829040843130854</v>
      </c>
      <c r="F41" s="0" t="n">
        <v>0.513639566492041</v>
      </c>
      <c r="G41" s="0" t="n">
        <v>0.230286752406929</v>
      </c>
      <c r="I41" s="0" t="n">
        <f aca="false">3*C41+D41+4</f>
        <v>6.44867329213584</v>
      </c>
      <c r="J41" s="0" t="n">
        <f aca="false">2*D41+E41+8</f>
        <v>8.83300070618675</v>
      </c>
      <c r="K41" s="0" t="n">
        <f aca="false">F41+G41</f>
        <v>0.74392631889897</v>
      </c>
      <c r="L41" s="0" t="n">
        <f aca="false">2*I41+3*J41+4*K41</f>
        <v>42.3720539784278</v>
      </c>
      <c r="M41" s="0" t="n">
        <f aca="false">L41+SQRT(AVERAGE(C41:G41))</f>
        <v>43.0635034049362</v>
      </c>
      <c r="O41" s="1"/>
      <c r="P41" s="1" t="s">
        <v>52</v>
      </c>
      <c r="Q41" s="1" t="s">
        <v>41</v>
      </c>
      <c r="R41" s="1" t="s">
        <v>53</v>
      </c>
      <c r="S41" s="1" t="s">
        <v>54</v>
      </c>
      <c r="T41" s="1" t="s">
        <v>55</v>
      </c>
      <c r="U41" s="1" t="s">
        <v>56</v>
      </c>
      <c r="V41" s="1" t="s">
        <v>57</v>
      </c>
      <c r="W41" s="1" t="s">
        <v>58</v>
      </c>
    </row>
    <row r="42" customFormat="false" ht="15" hidden="false" customHeight="false" outlineLevel="0" collapsed="false">
      <c r="B42" s="0" t="n">
        <v>38</v>
      </c>
      <c r="C42" s="0" t="n">
        <v>0.0935249220993193</v>
      </c>
      <c r="D42" s="0" t="n">
        <v>0.638142274387026</v>
      </c>
      <c r="E42" s="0" t="n">
        <v>0.366001626901431</v>
      </c>
      <c r="F42" s="0" t="n">
        <v>0.023656057077079</v>
      </c>
      <c r="G42" s="0" t="n">
        <v>0.653195806646282</v>
      </c>
      <c r="I42" s="0" t="n">
        <f aca="false">3*C42+D42+4</f>
        <v>4.91871704068498</v>
      </c>
      <c r="J42" s="0" t="n">
        <f aca="false">2*D42+E42+8</f>
        <v>9.64228617567548</v>
      </c>
      <c r="K42" s="0" t="n">
        <f aca="false">F42+G42</f>
        <v>0.676851863723361</v>
      </c>
      <c r="L42" s="0" t="n">
        <f aca="false">2*I42+3*J42+4*K42</f>
        <v>41.4717000632899</v>
      </c>
      <c r="M42" s="0" t="n">
        <f aca="false">L42+SQRT(AVERAGE(C42:G42))</f>
        <v>42.0674383761607</v>
      </c>
      <c r="O42" s="2" t="s">
        <v>59</v>
      </c>
      <c r="P42" s="2" t="n">
        <v>-0.371343186674124</v>
      </c>
      <c r="Q42" s="2" t="n">
        <v>0.0354810556461749</v>
      </c>
      <c r="R42" s="2" t="n">
        <v>-10.4659565481152</v>
      </c>
      <c r="S42" s="2" t="n">
        <v>1.48905653899673E-017</v>
      </c>
      <c r="T42" s="2" t="n">
        <v>-0.441772525488036</v>
      </c>
      <c r="U42" s="2" t="n">
        <v>-0.300913847860211</v>
      </c>
      <c r="V42" s="2" t="n">
        <v>-0.441772525488036</v>
      </c>
      <c r="W42" s="2" t="n">
        <v>-0.300913847860211</v>
      </c>
    </row>
    <row r="43" customFormat="false" ht="15" hidden="false" customHeight="false" outlineLevel="0" collapsed="false">
      <c r="B43" s="0" t="n">
        <v>39</v>
      </c>
      <c r="C43" s="0" t="n">
        <v>0.17730874919479</v>
      </c>
      <c r="D43" s="0" t="n">
        <v>0.701839376143158</v>
      </c>
      <c r="E43" s="0" t="n">
        <v>0.220898673235312</v>
      </c>
      <c r="F43" s="0" t="n">
        <v>0.198018581024586</v>
      </c>
      <c r="G43" s="0" t="n">
        <v>0.439038641216951</v>
      </c>
      <c r="I43" s="0" t="n">
        <f aca="false">3*C43+D43+4</f>
        <v>5.23376562372753</v>
      </c>
      <c r="J43" s="0" t="n">
        <f aca="false">2*D43+E43+8</f>
        <v>9.62457742552163</v>
      </c>
      <c r="K43" s="0" t="n">
        <f aca="false">F43+G43</f>
        <v>0.637057222241537</v>
      </c>
      <c r="L43" s="0" t="n">
        <f aca="false">2*I43+3*J43+4*K43</f>
        <v>41.8894924129861</v>
      </c>
      <c r="M43" s="0" t="n">
        <f aca="false">L43+SQRT(AVERAGE(C43:G43))</f>
        <v>42.4789165422538</v>
      </c>
      <c r="O43" s="2" t="s">
        <v>31</v>
      </c>
      <c r="P43" s="2" t="n">
        <v>2.04541825093737</v>
      </c>
      <c r="Q43" s="2" t="n">
        <v>0.00279896276299744</v>
      </c>
      <c r="R43" s="2" t="n">
        <v>730.777228614113</v>
      </c>
      <c r="S43" s="2" t="n">
        <v>1.35401443620371E-181</v>
      </c>
      <c r="T43" s="2" t="n">
        <v>2.03986235376429</v>
      </c>
      <c r="U43" s="2" t="n">
        <v>2.05097414811046</v>
      </c>
      <c r="V43" s="2" t="n">
        <v>2.03986235376429</v>
      </c>
      <c r="W43" s="2" t="n">
        <v>2.05097414811046</v>
      </c>
    </row>
    <row r="44" customFormat="false" ht="15" hidden="false" customHeight="false" outlineLevel="0" collapsed="false">
      <c r="B44" s="0" t="n">
        <v>40</v>
      </c>
      <c r="C44" s="0" t="n">
        <v>0.48978161349182</v>
      </c>
      <c r="D44" s="0" t="n">
        <v>0.253426518815825</v>
      </c>
      <c r="E44" s="0" t="n">
        <v>0.353286492188447</v>
      </c>
      <c r="F44" s="0" t="n">
        <v>0.866412480458183</v>
      </c>
      <c r="G44" s="0" t="n">
        <v>0.399606412302588</v>
      </c>
      <c r="I44" s="0" t="n">
        <f aca="false">3*C44+D44+4</f>
        <v>5.72277135929128</v>
      </c>
      <c r="J44" s="0" t="n">
        <f aca="false">2*D44+E44+8</f>
        <v>8.8601395298201</v>
      </c>
      <c r="K44" s="0" t="n">
        <f aca="false">F44+G44</f>
        <v>1.26601889276077</v>
      </c>
      <c r="L44" s="0" t="n">
        <f aca="false">2*I44+3*J44+4*K44</f>
        <v>43.0900368790859</v>
      </c>
      <c r="M44" s="0" t="n">
        <f aca="false">L44+SQRT(AVERAGE(C44:G44))</f>
        <v>43.777425199798</v>
      </c>
      <c r="O44" s="2" t="s">
        <v>32</v>
      </c>
      <c r="P44" s="2" t="n">
        <v>3.06938899024201</v>
      </c>
      <c r="Q44" s="2" t="n">
        <v>0.0037614805946684</v>
      </c>
      <c r="R44" s="2" t="n">
        <v>816.005536381771</v>
      </c>
      <c r="S44" s="2" t="n">
        <v>3.4133434467188E-186</v>
      </c>
      <c r="T44" s="2" t="n">
        <v>3.0619225102735</v>
      </c>
      <c r="U44" s="2" t="n">
        <v>3.07685547021053</v>
      </c>
      <c r="V44" s="2" t="n">
        <v>3.0619225102735</v>
      </c>
      <c r="W44" s="2" t="n">
        <v>3.07685547021053</v>
      </c>
    </row>
    <row r="45" customFormat="false" ht="15" hidden="false" customHeight="false" outlineLevel="0" collapsed="false">
      <c r="B45" s="0" t="n">
        <v>41</v>
      </c>
      <c r="C45" s="0" t="n">
        <v>0.780284844394761</v>
      </c>
      <c r="D45" s="0" t="n">
        <v>0.436483281646885</v>
      </c>
      <c r="E45" s="0" t="n">
        <v>0.762978240553525</v>
      </c>
      <c r="F45" s="0" t="n">
        <v>0.723046546009149</v>
      </c>
      <c r="G45" s="0" t="n">
        <v>0.913457922316176</v>
      </c>
      <c r="I45" s="0" t="n">
        <f aca="false">3*C45+D45+4</f>
        <v>6.77733781483117</v>
      </c>
      <c r="J45" s="0" t="n">
        <f aca="false">2*D45+E45+8</f>
        <v>9.6359448038473</v>
      </c>
      <c r="K45" s="0" t="n">
        <f aca="false">F45+G45</f>
        <v>1.63650446832533</v>
      </c>
      <c r="L45" s="0" t="n">
        <f aca="false">2*I45+3*J45+4*K45</f>
        <v>49.0085279145055</v>
      </c>
      <c r="M45" s="0" t="n">
        <f aca="false">L45+SQRT(AVERAGE(C45:G45))</f>
        <v>49.8589690747183</v>
      </c>
      <c r="O45" s="3" t="s">
        <v>33</v>
      </c>
      <c r="P45" s="3" t="n">
        <v>4.14132511597605</v>
      </c>
      <c r="Q45" s="3" t="n">
        <v>0.00716028251933126</v>
      </c>
      <c r="R45" s="3" t="n">
        <v>578.374541059706</v>
      </c>
      <c r="S45" s="3" t="n">
        <v>7.59787267700985E-172</v>
      </c>
      <c r="T45" s="3" t="n">
        <v>4.12711206750911</v>
      </c>
      <c r="U45" s="3" t="n">
        <v>4.15553816444299</v>
      </c>
      <c r="V45" s="3" t="n">
        <v>4.12711206750911</v>
      </c>
      <c r="W45" s="3" t="n">
        <v>4.15553816444299</v>
      </c>
    </row>
    <row r="46" customFormat="false" ht="15" hidden="false" customHeight="false" outlineLevel="0" collapsed="false">
      <c r="B46" s="0" t="n">
        <v>42</v>
      </c>
      <c r="C46" s="0" t="n">
        <v>0.926003372519327</v>
      </c>
      <c r="D46" s="0" t="n">
        <v>0.944591074947974</v>
      </c>
      <c r="E46" s="0" t="n">
        <v>0.856162949231916</v>
      </c>
      <c r="F46" s="0" t="n">
        <v>0.00127842242027898</v>
      </c>
      <c r="G46" s="0" t="n">
        <v>0.527902031045058</v>
      </c>
      <c r="I46" s="0" t="n">
        <f aca="false">3*C46+D46+4</f>
        <v>7.72260119250595</v>
      </c>
      <c r="J46" s="0" t="n">
        <f aca="false">2*D46+E46+8</f>
        <v>10.7453450991279</v>
      </c>
      <c r="K46" s="0" t="n">
        <f aca="false">F46+G46</f>
        <v>0.529180453465337</v>
      </c>
      <c r="L46" s="0" t="n">
        <f aca="false">2*I46+3*J46+4*K46</f>
        <v>49.7979594962569</v>
      </c>
      <c r="M46" s="0" t="n">
        <f aca="false">L46+SQRT(AVERAGE(C46:G46))</f>
        <v>50.604921434661</v>
      </c>
    </row>
    <row r="47" customFormat="false" ht="15" hidden="false" customHeight="false" outlineLevel="0" collapsed="false">
      <c r="B47" s="0" t="n">
        <v>43</v>
      </c>
      <c r="C47" s="0" t="n">
        <v>0.119560791588066</v>
      </c>
      <c r="D47" s="0" t="n">
        <v>0.390813584452774</v>
      </c>
      <c r="E47" s="0" t="n">
        <v>0.645008376828659</v>
      </c>
      <c r="F47" s="0" t="n">
        <v>0.826340415260036</v>
      </c>
      <c r="G47" s="0" t="n">
        <v>0.762224393056727</v>
      </c>
      <c r="I47" s="0" t="n">
        <f aca="false">3*C47+D47+4</f>
        <v>4.74949595921697</v>
      </c>
      <c r="J47" s="0" t="n">
        <f aca="false">2*D47+E47+8</f>
        <v>9.42663554573421</v>
      </c>
      <c r="K47" s="0" t="n">
        <f aca="false">F47+G47</f>
        <v>1.58856480831676</v>
      </c>
      <c r="L47" s="0" t="n">
        <f aca="false">2*I47+3*J47+4*K47</f>
        <v>44.1331577889036</v>
      </c>
      <c r="M47" s="0" t="n">
        <f aca="false">L47+SQRT(AVERAGE(C47:G47))</f>
        <v>44.8739610773934</v>
      </c>
    </row>
    <row r="48" customFormat="false" ht="15" hidden="false" customHeight="false" outlineLevel="0" collapsed="false">
      <c r="B48" s="0" t="n">
        <v>44</v>
      </c>
      <c r="C48" s="0" t="n">
        <v>0.990412579877101</v>
      </c>
      <c r="D48" s="0" t="n">
        <v>0.824111666894206</v>
      </c>
      <c r="E48" s="0" t="n">
        <v>0.763903140355505</v>
      </c>
      <c r="F48" s="0" t="n">
        <v>0.556804426710355</v>
      </c>
      <c r="G48" s="0" t="n">
        <v>0.515116680501119</v>
      </c>
      <c r="I48" s="0" t="n">
        <f aca="false">3*C48+D48+4</f>
        <v>7.79534940652551</v>
      </c>
      <c r="J48" s="0" t="n">
        <f aca="false">2*D48+E48+8</f>
        <v>10.4121264741439</v>
      </c>
      <c r="K48" s="0" t="n">
        <f aca="false">F48+G48</f>
        <v>1.07192110721147</v>
      </c>
      <c r="L48" s="0" t="n">
        <f aca="false">2*I48+3*J48+4*K48</f>
        <v>51.1147626643287</v>
      </c>
      <c r="M48" s="0" t="n">
        <f aca="false">L48+SQRT(AVERAGE(C48:G48))</f>
        <v>51.969203826064</v>
      </c>
    </row>
    <row r="49" customFormat="false" ht="15" hidden="false" customHeight="false" outlineLevel="0" collapsed="false">
      <c r="B49" s="0" t="n">
        <v>45</v>
      </c>
      <c r="C49" s="0" t="n">
        <v>0.951242277854976</v>
      </c>
      <c r="D49" s="0" t="n">
        <v>0.802926836677877</v>
      </c>
      <c r="E49" s="0" t="n">
        <v>0.278533813668906</v>
      </c>
      <c r="F49" s="0" t="n">
        <v>0.618756047926188</v>
      </c>
      <c r="G49" s="0" t="n">
        <v>0.851269950933311</v>
      </c>
      <c r="I49" s="0" t="n">
        <f aca="false">3*C49+D49+4</f>
        <v>7.65665367024281</v>
      </c>
      <c r="J49" s="0" t="n">
        <f aca="false">2*D49+E49+8</f>
        <v>9.88438748702466</v>
      </c>
      <c r="K49" s="0" t="n">
        <f aca="false">F49+G49</f>
        <v>1.4700259988595</v>
      </c>
      <c r="L49" s="0" t="n">
        <f aca="false">2*I49+3*J49+4*K49</f>
        <v>50.8465737969976</v>
      </c>
      <c r="M49" s="0" t="n">
        <f aca="false">L49+SQRT(AVERAGE(C49:G49))</f>
        <v>51.6835599291481</v>
      </c>
    </row>
    <row r="50" customFormat="false" ht="15" hidden="false" customHeight="false" outlineLevel="0" collapsed="false">
      <c r="B50" s="0" t="n">
        <v>46</v>
      </c>
      <c r="C50" s="0" t="n">
        <v>0.514889781721347</v>
      </c>
      <c r="D50" s="0" t="n">
        <v>0.431256777034596</v>
      </c>
      <c r="E50" s="0" t="n">
        <v>0.0067792171311053</v>
      </c>
      <c r="F50" s="0" t="n">
        <v>0.8105984986717</v>
      </c>
      <c r="G50" s="0" t="n">
        <v>0.456145970068254</v>
      </c>
      <c r="I50" s="0" t="n">
        <f aca="false">3*C50+D50+4</f>
        <v>5.97592612219864</v>
      </c>
      <c r="J50" s="0" t="n">
        <f aca="false">2*D50+E50+8</f>
        <v>8.8692927712003</v>
      </c>
      <c r="K50" s="0" t="n">
        <f aca="false">F50+G50</f>
        <v>1.26674446873995</v>
      </c>
      <c r="L50" s="0" t="n">
        <f aca="false">2*I50+3*J50+4*K50</f>
        <v>43.626708432958</v>
      </c>
      <c r="M50" s="0" t="n">
        <f aca="false">L50+SQRT(AVERAGE(C50:G50))</f>
        <v>44.2929921930223</v>
      </c>
    </row>
    <row r="51" customFormat="false" ht="15" hidden="false" customHeight="false" outlineLevel="0" collapsed="false">
      <c r="B51" s="0" t="n">
        <v>47</v>
      </c>
      <c r="C51" s="0" t="n">
        <v>0.0383552014858771</v>
      </c>
      <c r="D51" s="0" t="n">
        <v>0.696479800955321</v>
      </c>
      <c r="E51" s="0" t="n">
        <v>0.54174787663683</v>
      </c>
      <c r="F51" s="0" t="n">
        <v>0.571354717275525</v>
      </c>
      <c r="G51" s="0" t="n">
        <v>0.574308544991477</v>
      </c>
      <c r="I51" s="0" t="n">
        <f aca="false">3*C51+D51+4</f>
        <v>4.81154540541295</v>
      </c>
      <c r="J51" s="0" t="n">
        <f aca="false">2*D51+E51+8</f>
        <v>9.93470747854747</v>
      </c>
      <c r="K51" s="0" t="n">
        <f aca="false">F51+G51</f>
        <v>1.145663262267</v>
      </c>
      <c r="L51" s="0" t="n">
        <f aca="false">2*I51+3*J51+4*K51</f>
        <v>44.0098662955363</v>
      </c>
      <c r="M51" s="0" t="n">
        <f aca="false">L51+SQRT(AVERAGE(C51:G51))</f>
        <v>44.7058901660099</v>
      </c>
    </row>
    <row r="52" customFormat="false" ht="15" hidden="false" customHeight="false" outlineLevel="0" collapsed="false">
      <c r="B52" s="0" t="n">
        <v>48</v>
      </c>
      <c r="C52" s="0" t="n">
        <v>0.615506187823039</v>
      </c>
      <c r="D52" s="0" t="n">
        <v>0.409543338171392</v>
      </c>
      <c r="E52" s="0" t="n">
        <v>0.824959002852934</v>
      </c>
      <c r="F52" s="0" t="n">
        <v>0.137033340585622</v>
      </c>
      <c r="G52" s="0" t="n">
        <v>0.946057163458869</v>
      </c>
      <c r="I52" s="0" t="n">
        <f aca="false">3*C52+D52+4</f>
        <v>6.25606190164051</v>
      </c>
      <c r="J52" s="0" t="n">
        <f aca="false">2*D52+E52+8</f>
        <v>9.64404567919572</v>
      </c>
      <c r="K52" s="0" t="n">
        <f aca="false">F52+G52</f>
        <v>1.08309050404449</v>
      </c>
      <c r="L52" s="0" t="n">
        <f aca="false">2*I52+3*J52+4*K52</f>
        <v>45.7766228570461</v>
      </c>
      <c r="M52" s="0" t="n">
        <f aca="false">L52+SQRT(AVERAGE(C52:G52))</f>
        <v>46.5425339527866</v>
      </c>
    </row>
    <row r="53" customFormat="false" ht="15" hidden="false" customHeight="false" outlineLevel="0" collapsed="false">
      <c r="B53" s="0" t="n">
        <v>49</v>
      </c>
      <c r="C53" s="0" t="n">
        <v>0.0693272074088603</v>
      </c>
      <c r="D53" s="0" t="n">
        <v>0.4017120763728</v>
      </c>
      <c r="E53" s="0" t="n">
        <v>0.358846045390997</v>
      </c>
      <c r="F53" s="0" t="n">
        <v>0.930856129568151</v>
      </c>
      <c r="G53" s="0" t="n">
        <v>0.15454198148814</v>
      </c>
      <c r="I53" s="0" t="n">
        <f aca="false">3*C53+D53+4</f>
        <v>4.60969369859938</v>
      </c>
      <c r="J53" s="0" t="n">
        <f aca="false">2*D53+E53+8</f>
        <v>9.1622701981366</v>
      </c>
      <c r="K53" s="0" t="n">
        <f aca="false">F53+G53</f>
        <v>1.08539811105629</v>
      </c>
      <c r="L53" s="0" t="n">
        <f aca="false">2*I53+3*J53+4*K53</f>
        <v>41.0477904358337</v>
      </c>
      <c r="M53" s="0" t="n">
        <f aca="false">L53+SQRT(AVERAGE(C53:G53))</f>
        <v>41.6667061716539</v>
      </c>
    </row>
    <row r="54" customFormat="false" ht="15" hidden="false" customHeight="false" outlineLevel="0" collapsed="false">
      <c r="B54" s="0" t="n">
        <v>50</v>
      </c>
      <c r="C54" s="0" t="n">
        <v>0.946661024875109</v>
      </c>
      <c r="D54" s="0" t="n">
        <v>0.105461012763072</v>
      </c>
      <c r="E54" s="0" t="n">
        <v>0.330066993838415</v>
      </c>
      <c r="F54" s="0" t="n">
        <v>0.555107133045631</v>
      </c>
      <c r="G54" s="0" t="n">
        <v>0.0924262107113855</v>
      </c>
      <c r="I54" s="0" t="n">
        <f aca="false">3*C54+D54+4</f>
        <v>6.9454440873884</v>
      </c>
      <c r="J54" s="0" t="n">
        <f aca="false">2*D54+E54+8</f>
        <v>8.54098901936456</v>
      </c>
      <c r="K54" s="0" t="n">
        <f aca="false">F54+G54</f>
        <v>0.647533343757017</v>
      </c>
      <c r="L54" s="0" t="n">
        <f aca="false">2*I54+3*J54+4*K54</f>
        <v>42.1039886078985</v>
      </c>
      <c r="M54" s="0" t="n">
        <f aca="false">L54+SQRT(AVERAGE(C54:G54))</f>
        <v>42.7411263285263</v>
      </c>
    </row>
    <row r="55" customFormat="false" ht="15" hidden="false" customHeight="false" outlineLevel="0" collapsed="false">
      <c r="B55" s="0" t="n">
        <v>51</v>
      </c>
      <c r="C55" s="0" t="n">
        <v>0.646261938973598</v>
      </c>
      <c r="D55" s="0" t="n">
        <v>0.080735904454375</v>
      </c>
      <c r="E55" s="0" t="n">
        <v>0.175953119151721</v>
      </c>
      <c r="F55" s="0" t="n">
        <v>0.812192951780523</v>
      </c>
      <c r="G55" s="0" t="n">
        <v>0.284337912199042</v>
      </c>
      <c r="I55" s="0" t="n">
        <f aca="false">3*C55+D55+4</f>
        <v>6.01952172137517</v>
      </c>
      <c r="J55" s="0" t="n">
        <f aca="false">2*D55+E55+8</f>
        <v>8.33742492806047</v>
      </c>
      <c r="K55" s="0" t="n">
        <f aca="false">F55+G55</f>
        <v>1.09653086397957</v>
      </c>
      <c r="L55" s="0" t="n">
        <f aca="false">2*I55+3*J55+4*K55</f>
        <v>41.43744168285</v>
      </c>
      <c r="M55" s="0" t="n">
        <f aca="false">L55+SQRT(AVERAGE(C55:G55))</f>
        <v>42.0698152791614</v>
      </c>
    </row>
    <row r="56" customFormat="false" ht="15" hidden="false" customHeight="false" outlineLevel="0" collapsed="false">
      <c r="B56" s="0" t="n">
        <v>52</v>
      </c>
      <c r="C56" s="0" t="n">
        <v>0.649910589844287</v>
      </c>
      <c r="D56" s="0" t="n">
        <v>0.961968070187353</v>
      </c>
      <c r="E56" s="0" t="n">
        <v>0.338672164895372</v>
      </c>
      <c r="F56" s="0" t="n">
        <v>0.430070607894419</v>
      </c>
      <c r="G56" s="0" t="n">
        <v>0.237463227875106</v>
      </c>
      <c r="I56" s="0" t="n">
        <f aca="false">3*C56+D56+4</f>
        <v>6.91169983972021</v>
      </c>
      <c r="J56" s="0" t="n">
        <f aca="false">2*D56+E56+8</f>
        <v>10.2626083052701</v>
      </c>
      <c r="K56" s="0" t="n">
        <f aca="false">F56+G56</f>
        <v>0.667533835769525</v>
      </c>
      <c r="L56" s="0" t="n">
        <f aca="false">2*I56+3*J56+4*K56</f>
        <v>47.2813599383288</v>
      </c>
      <c r="M56" s="0" t="n">
        <f aca="false">L56+SQRT(AVERAGE(C56:G56))</f>
        <v>48.0049737387357</v>
      </c>
    </row>
    <row r="57" customFormat="false" ht="15" hidden="false" customHeight="false" outlineLevel="0" collapsed="false">
      <c r="B57" s="0" t="n">
        <v>53</v>
      </c>
      <c r="C57" s="0" t="n">
        <v>0.194551636122283</v>
      </c>
      <c r="D57" s="0" t="n">
        <v>0.55469988166373</v>
      </c>
      <c r="E57" s="0" t="n">
        <v>0.135921084037902</v>
      </c>
      <c r="F57" s="0" t="n">
        <v>0.674628985518156</v>
      </c>
      <c r="G57" s="0" t="n">
        <v>0.138790594064133</v>
      </c>
      <c r="I57" s="0" t="n">
        <f aca="false">3*C57+D57+4</f>
        <v>5.13835479003058</v>
      </c>
      <c r="J57" s="0" t="n">
        <f aca="false">2*D57+E57+8</f>
        <v>9.24532084736536</v>
      </c>
      <c r="K57" s="0" t="n">
        <f aca="false">F57+G57</f>
        <v>0.813419579582289</v>
      </c>
      <c r="L57" s="0" t="n">
        <f aca="false">2*I57+3*J57+4*K57</f>
        <v>41.2663504404864</v>
      </c>
      <c r="M57" s="0" t="n">
        <f aca="false">L57+SQRT(AVERAGE(C57:G57))</f>
        <v>41.8492041410676</v>
      </c>
    </row>
    <row r="58" customFormat="false" ht="15" hidden="false" customHeight="false" outlineLevel="0" collapsed="false">
      <c r="B58" s="0" t="n">
        <v>54</v>
      </c>
      <c r="C58" s="0" t="n">
        <v>0.117935197129549</v>
      </c>
      <c r="D58" s="0" t="n">
        <v>0.721287713766154</v>
      </c>
      <c r="E58" s="0" t="n">
        <v>0.842384352309134</v>
      </c>
      <c r="F58" s="0" t="n">
        <v>0.591194632377979</v>
      </c>
      <c r="G58" s="0" t="n">
        <v>0.0389862827398471</v>
      </c>
      <c r="I58" s="0" t="n">
        <f aca="false">3*C58+D58+4</f>
        <v>5.0750933051548</v>
      </c>
      <c r="J58" s="0" t="n">
        <f aca="false">2*D58+E58+8</f>
        <v>10.2849597798414</v>
      </c>
      <c r="K58" s="0" t="n">
        <f aca="false">F58+G58</f>
        <v>0.630180915117826</v>
      </c>
      <c r="L58" s="0" t="n">
        <f aca="false">2*I58+3*J58+4*K58</f>
        <v>43.5257896103052</v>
      </c>
      <c r="M58" s="0" t="n">
        <f aca="false">L58+SQRT(AVERAGE(C58:G58))</f>
        <v>44.2057584593451</v>
      </c>
    </row>
    <row r="59" customFormat="false" ht="15" hidden="false" customHeight="false" outlineLevel="0" collapsed="false">
      <c r="B59" s="0" t="n">
        <v>55</v>
      </c>
      <c r="C59" s="0" t="n">
        <v>0.752535769118287</v>
      </c>
      <c r="D59" s="0" t="n">
        <v>0.589816542586586</v>
      </c>
      <c r="E59" s="0" t="n">
        <v>0.0537905222044576</v>
      </c>
      <c r="F59" s="0" t="n">
        <v>0.450665869824879</v>
      </c>
      <c r="G59" s="0" t="n">
        <v>0.190888337007909</v>
      </c>
      <c r="I59" s="0" t="n">
        <f aca="false">3*C59+D59+4</f>
        <v>6.84742384994145</v>
      </c>
      <c r="J59" s="0" t="n">
        <f aca="false">2*D59+E59+8</f>
        <v>9.23342360737763</v>
      </c>
      <c r="K59" s="0" t="n">
        <f aca="false">F59+G59</f>
        <v>0.641554206832788</v>
      </c>
      <c r="L59" s="0" t="n">
        <f aca="false">2*I59+3*J59+4*K59</f>
        <v>43.9613353493469</v>
      </c>
      <c r="M59" s="0" t="n">
        <f aca="false">L59+SQRT(AVERAGE(C59:G59))</f>
        <v>44.599723482185</v>
      </c>
    </row>
    <row r="60" customFormat="false" ht="15" hidden="false" customHeight="false" outlineLevel="0" collapsed="false">
      <c r="B60" s="0" t="n">
        <v>56</v>
      </c>
      <c r="C60" s="0" t="n">
        <v>0.0812204286955903</v>
      </c>
      <c r="D60" s="0" t="n">
        <v>0.242687198071234</v>
      </c>
      <c r="E60" s="0" t="n">
        <v>0.96933122852051</v>
      </c>
      <c r="F60" s="0" t="n">
        <v>0.321520416588985</v>
      </c>
      <c r="G60" s="0" t="n">
        <v>0.201955961880168</v>
      </c>
      <c r="I60" s="0" t="n">
        <f aca="false">3*C60+D60+4</f>
        <v>4.48634848415801</v>
      </c>
      <c r="J60" s="0" t="n">
        <f aca="false">2*D60+E60+8</f>
        <v>9.45470562466298</v>
      </c>
      <c r="K60" s="0" t="n">
        <f aca="false">F60+G60</f>
        <v>0.523476378469153</v>
      </c>
      <c r="L60" s="0" t="n">
        <f aca="false">2*I60+3*J60+4*K60</f>
        <v>39.4307193561816</v>
      </c>
      <c r="M60" s="0" t="n">
        <f aca="false">L60+SQRT(AVERAGE(C60:G60))</f>
        <v>40.0334987907605</v>
      </c>
    </row>
    <row r="61" customFormat="false" ht="15" hidden="false" customHeight="false" outlineLevel="0" collapsed="false">
      <c r="B61" s="0" t="n">
        <v>57</v>
      </c>
      <c r="C61" s="0" t="n">
        <v>0.360703612445535</v>
      </c>
      <c r="D61" s="0" t="n">
        <v>0.167688899852034</v>
      </c>
      <c r="E61" s="0" t="n">
        <v>0.914579385624461</v>
      </c>
      <c r="F61" s="0" t="n">
        <v>0.624851212771776</v>
      </c>
      <c r="G61" s="0" t="n">
        <v>0.847877063231066</v>
      </c>
      <c r="I61" s="0" t="n">
        <f aca="false">3*C61+D61+4</f>
        <v>5.24979973718864</v>
      </c>
      <c r="J61" s="0" t="n">
        <f aca="false">2*D61+E61+8</f>
        <v>9.24995718532853</v>
      </c>
      <c r="K61" s="0" t="n">
        <f aca="false">F61+G61</f>
        <v>1.47272827600284</v>
      </c>
      <c r="L61" s="0" t="n">
        <f aca="false">2*I61+3*J61+4*K61</f>
        <v>44.1403841343742</v>
      </c>
      <c r="M61" s="0" t="n">
        <f aca="false">L61+SQRT(AVERAGE(C61:G61))</f>
        <v>44.9040201961111</v>
      </c>
    </row>
    <row r="62" customFormat="false" ht="15" hidden="false" customHeight="false" outlineLevel="0" collapsed="false">
      <c r="B62" s="0" t="n">
        <v>58</v>
      </c>
      <c r="C62" s="0" t="n">
        <v>0.736725473754317</v>
      </c>
      <c r="D62" s="0" t="n">
        <v>0.63334032452398</v>
      </c>
      <c r="E62" s="0" t="n">
        <v>0.380592259214975</v>
      </c>
      <c r="F62" s="0" t="n">
        <v>0.66638536425112</v>
      </c>
      <c r="G62" s="0" t="n">
        <v>0.384491110352224</v>
      </c>
      <c r="I62" s="0" t="n">
        <f aca="false">3*C62+D62+4</f>
        <v>6.84351674578693</v>
      </c>
      <c r="J62" s="0" t="n">
        <f aca="false">2*D62+E62+8</f>
        <v>9.64727290826293</v>
      </c>
      <c r="K62" s="0" t="n">
        <f aca="false">F62+G62</f>
        <v>1.05087647460334</v>
      </c>
      <c r="L62" s="0" t="n">
        <f aca="false">2*I62+3*J62+4*K62</f>
        <v>46.832358114776</v>
      </c>
      <c r="M62" s="0" t="n">
        <f aca="false">L62+SQRT(AVERAGE(C62:G62))</f>
        <v>47.5808946245198</v>
      </c>
    </row>
    <row r="63" customFormat="false" ht="15" hidden="false" customHeight="false" outlineLevel="0" collapsed="false">
      <c r="B63" s="0" t="n">
        <v>59</v>
      </c>
      <c r="C63" s="0" t="n">
        <v>0.899478728608384</v>
      </c>
      <c r="D63" s="0" t="n">
        <v>0.163959292964283</v>
      </c>
      <c r="E63" s="0" t="n">
        <v>0.364178114587743</v>
      </c>
      <c r="F63" s="0" t="n">
        <v>0.454952695453074</v>
      </c>
      <c r="G63" s="0" t="n">
        <v>0.237422313320629</v>
      </c>
      <c r="I63" s="0" t="n">
        <f aca="false">3*C63+D63+4</f>
        <v>6.86239547878944</v>
      </c>
      <c r="J63" s="0" t="n">
        <f aca="false">2*D63+E63+8</f>
        <v>8.69209670051631</v>
      </c>
      <c r="K63" s="0" t="n">
        <f aca="false">F63+G63</f>
        <v>0.692375008773703</v>
      </c>
      <c r="L63" s="0" t="n">
        <f aca="false">2*I63+3*J63+4*K63</f>
        <v>42.5705810942226</v>
      </c>
      <c r="M63" s="0" t="n">
        <f aca="false">L63+SQRT(AVERAGE(C63:G63))</f>
        <v>43.2217325581592</v>
      </c>
    </row>
    <row r="64" customFormat="false" ht="15" hidden="false" customHeight="false" outlineLevel="0" collapsed="false">
      <c r="B64" s="0" t="n">
        <v>60</v>
      </c>
      <c r="C64" s="0" t="n">
        <v>0.935776241293577</v>
      </c>
      <c r="D64" s="0" t="n">
        <v>0.180794534692585</v>
      </c>
      <c r="E64" s="0" t="n">
        <v>0.0156827783036634</v>
      </c>
      <c r="F64" s="0" t="n">
        <v>0.848385196726657</v>
      </c>
      <c r="G64" s="0" t="n">
        <v>0.722853972829594</v>
      </c>
      <c r="I64" s="0" t="n">
        <f aca="false">3*C64+D64+4</f>
        <v>6.98812325857332</v>
      </c>
      <c r="J64" s="0" t="n">
        <f aca="false">2*D64+E64+8</f>
        <v>8.37727184768883</v>
      </c>
      <c r="K64" s="0" t="n">
        <f aca="false">F64+G64</f>
        <v>1.57123916955625</v>
      </c>
      <c r="L64" s="0" t="n">
        <f aca="false">2*I64+3*J64+4*K64</f>
        <v>45.3930187384381</v>
      </c>
      <c r="M64" s="0" t="n">
        <f aca="false">L64+SQRT(AVERAGE(C64:G64))</f>
        <v>46.1283408071735</v>
      </c>
    </row>
    <row r="65" customFormat="false" ht="15" hidden="false" customHeight="false" outlineLevel="0" collapsed="false">
      <c r="B65" s="0" t="n">
        <v>61</v>
      </c>
      <c r="C65" s="0" t="n">
        <v>0.396090028121115</v>
      </c>
      <c r="D65" s="0" t="n">
        <v>0.593900268069441</v>
      </c>
      <c r="E65" s="0" t="n">
        <v>0.48616526317887</v>
      </c>
      <c r="F65" s="0" t="n">
        <v>0.687876848954394</v>
      </c>
      <c r="G65" s="0" t="n">
        <v>0.167211527556239</v>
      </c>
      <c r="I65" s="0" t="n">
        <f aca="false">3*C65+D65+4</f>
        <v>5.78217035243279</v>
      </c>
      <c r="J65" s="0" t="n">
        <f aca="false">2*D65+E65+8</f>
        <v>9.67396579931775</v>
      </c>
      <c r="K65" s="0" t="n">
        <f aca="false">F65+G65</f>
        <v>0.855088376510633</v>
      </c>
      <c r="L65" s="0" t="n">
        <f aca="false">2*I65+3*J65+4*K65</f>
        <v>44.0065916088614</v>
      </c>
      <c r="M65" s="0" t="n">
        <f aca="false">L65+SQRT(AVERAGE(C65:G65))</f>
        <v>44.6894157349553</v>
      </c>
    </row>
    <row r="66" customFormat="false" ht="15" hidden="false" customHeight="false" outlineLevel="0" collapsed="false">
      <c r="B66" s="0" t="n">
        <v>62</v>
      </c>
      <c r="C66" s="0" t="n">
        <v>0.558477173812793</v>
      </c>
      <c r="D66" s="0" t="n">
        <v>0.373000389738481</v>
      </c>
      <c r="E66" s="0" t="n">
        <v>0.272779659073641</v>
      </c>
      <c r="F66" s="0" t="n">
        <v>0.364640872561136</v>
      </c>
      <c r="G66" s="0" t="n">
        <v>0.66295474524836</v>
      </c>
      <c r="I66" s="0" t="n">
        <f aca="false">3*C66+D66+4</f>
        <v>6.04843191117686</v>
      </c>
      <c r="J66" s="0" t="n">
        <f aca="false">2*D66+E66+8</f>
        <v>9.0187804385506</v>
      </c>
      <c r="K66" s="0" t="n">
        <f aca="false">F66+G66</f>
        <v>1.0275956178095</v>
      </c>
      <c r="L66" s="0" t="n">
        <f aca="false">2*I66+3*J66+4*K66</f>
        <v>43.2635876092435</v>
      </c>
      <c r="M66" s="0" t="n">
        <f aca="false">L66+SQRT(AVERAGE(C66:G66))</f>
        <v>43.9316973068882</v>
      </c>
    </row>
    <row r="67" customFormat="false" ht="15" hidden="false" customHeight="false" outlineLevel="0" collapsed="false">
      <c r="B67" s="0" t="n">
        <v>63</v>
      </c>
      <c r="C67" s="0" t="n">
        <v>0.822271186506738</v>
      </c>
      <c r="D67" s="0" t="n">
        <v>0.633995191854451</v>
      </c>
      <c r="E67" s="0" t="n">
        <v>0.0418987902591329</v>
      </c>
      <c r="F67" s="0" t="n">
        <v>0.949443221829891</v>
      </c>
      <c r="G67" s="0" t="n">
        <v>0.253095195822863</v>
      </c>
      <c r="I67" s="0" t="n">
        <f aca="false">3*C67+D67+4</f>
        <v>7.10080875137467</v>
      </c>
      <c r="J67" s="0" t="n">
        <f aca="false">2*D67+E67+8</f>
        <v>9.30988917396804</v>
      </c>
      <c r="K67" s="0" t="n">
        <f aca="false">F67+G67</f>
        <v>1.20253841765275</v>
      </c>
      <c r="L67" s="0" t="n">
        <f aca="false">2*I67+3*J67+4*K67</f>
        <v>46.9414386952645</v>
      </c>
      <c r="M67" s="0" t="n">
        <f aca="false">L67+SQRT(AVERAGE(C67:G67))</f>
        <v>47.6763813578271</v>
      </c>
    </row>
    <row r="68" customFormat="false" ht="15" hidden="false" customHeight="false" outlineLevel="0" collapsed="false">
      <c r="B68" s="0" t="n">
        <v>64</v>
      </c>
      <c r="C68" s="0" t="n">
        <v>0.742650398034319</v>
      </c>
      <c r="D68" s="0" t="n">
        <v>0.993963175710239</v>
      </c>
      <c r="E68" s="0" t="n">
        <v>0.597795224804131</v>
      </c>
      <c r="F68" s="0" t="n">
        <v>0.20120691808567</v>
      </c>
      <c r="G68" s="0" t="n">
        <v>0.870729700204139</v>
      </c>
      <c r="I68" s="0" t="n">
        <f aca="false">3*C68+D68+4</f>
        <v>7.2219143698132</v>
      </c>
      <c r="J68" s="0" t="n">
        <f aca="false">2*D68+E68+8</f>
        <v>10.5857215762246</v>
      </c>
      <c r="K68" s="0" t="n">
        <f aca="false">F68+G68</f>
        <v>1.07193661828981</v>
      </c>
      <c r="L68" s="0" t="n">
        <f aca="false">2*I68+3*J68+4*K68</f>
        <v>50.4887399414595</v>
      </c>
      <c r="M68" s="0" t="n">
        <f aca="false">L68+SQRT(AVERAGE(C68:G68))</f>
        <v>51.3141302027103</v>
      </c>
    </row>
    <row r="69" customFormat="false" ht="15" hidden="false" customHeight="false" outlineLevel="0" collapsed="false">
      <c r="B69" s="0" t="n">
        <v>65</v>
      </c>
      <c r="C69" s="0" t="n">
        <v>0.0384615380881308</v>
      </c>
      <c r="D69" s="0" t="n">
        <v>0.558568150301723</v>
      </c>
      <c r="E69" s="0" t="n">
        <v>0.053760028306287</v>
      </c>
      <c r="F69" s="0" t="n">
        <v>0.0485036542159465</v>
      </c>
      <c r="G69" s="0" t="n">
        <v>0.879361744809172</v>
      </c>
      <c r="I69" s="0" t="n">
        <f aca="false">3*C69+D69+4</f>
        <v>4.67395276456612</v>
      </c>
      <c r="J69" s="0" t="n">
        <f aca="false">2*D69+E69+8</f>
        <v>9.17089632890973</v>
      </c>
      <c r="K69" s="0" t="n">
        <f aca="false">F69+G69</f>
        <v>0.927865399025118</v>
      </c>
      <c r="L69" s="0" t="n">
        <f aca="false">2*I69+3*J69+4*K69</f>
        <v>40.5720561119619</v>
      </c>
      <c r="M69" s="0" t="n">
        <f aca="false">L69+SQRT(AVERAGE(C69:G69))</f>
        <v>41.1339555897551</v>
      </c>
    </row>
    <row r="70" customFormat="false" ht="15" hidden="false" customHeight="false" outlineLevel="0" collapsed="false">
      <c r="B70" s="0" t="n">
        <v>66</v>
      </c>
      <c r="C70" s="0" t="n">
        <v>0.227561132051917</v>
      </c>
      <c r="D70" s="0" t="n">
        <v>0.267318201138177</v>
      </c>
      <c r="E70" s="0" t="n">
        <v>0.845904165046749</v>
      </c>
      <c r="F70" s="0" t="n">
        <v>0.333812670836604</v>
      </c>
      <c r="G70" s="0" t="n">
        <v>0.579070442486488</v>
      </c>
      <c r="I70" s="0" t="n">
        <f aca="false">3*C70+D70+4</f>
        <v>4.95000159729393</v>
      </c>
      <c r="J70" s="0" t="n">
        <f aca="false">2*D70+E70+8</f>
        <v>9.3805405673231</v>
      </c>
      <c r="K70" s="0" t="n">
        <f aca="false">F70+G70</f>
        <v>0.912883113323092</v>
      </c>
      <c r="L70" s="0" t="n">
        <f aca="false">2*I70+3*J70+4*K70</f>
        <v>41.6931573498495</v>
      </c>
      <c r="M70" s="0" t="n">
        <f aca="false">L70+SQRT(AVERAGE(C70:G70))</f>
        <v>42.3645241067805</v>
      </c>
    </row>
    <row r="71" customFormat="false" ht="15" hidden="false" customHeight="false" outlineLevel="0" collapsed="false">
      <c r="B71" s="0" t="n">
        <v>67</v>
      </c>
      <c r="C71" s="0" t="n">
        <v>0.54859709618755</v>
      </c>
      <c r="D71" s="0" t="n">
        <v>0.359225789986942</v>
      </c>
      <c r="E71" s="0" t="n">
        <v>0.302861584465933</v>
      </c>
      <c r="F71" s="0" t="n">
        <v>0.200768001194716</v>
      </c>
      <c r="G71" s="0" t="n">
        <v>0.773509921119546</v>
      </c>
      <c r="I71" s="0" t="n">
        <f aca="false">3*C71+D71+4</f>
        <v>6.00501707854959</v>
      </c>
      <c r="J71" s="0" t="n">
        <f aca="false">2*D71+E71+8</f>
        <v>9.02131316443982</v>
      </c>
      <c r="K71" s="0" t="n">
        <f aca="false">F71+G71</f>
        <v>0.974277922314262</v>
      </c>
      <c r="L71" s="0" t="n">
        <f aca="false">2*I71+3*J71+4*K71</f>
        <v>42.9710853396757</v>
      </c>
      <c r="M71" s="0" t="n">
        <f aca="false">L71+SQRT(AVERAGE(C71:G71))</f>
        <v>43.6321394059902</v>
      </c>
    </row>
    <row r="72" customFormat="false" ht="15" hidden="false" customHeight="false" outlineLevel="0" collapsed="false">
      <c r="B72" s="0" t="n">
        <v>68</v>
      </c>
      <c r="C72" s="0" t="n">
        <v>0.450178941882972</v>
      </c>
      <c r="D72" s="0" t="n">
        <v>0.989720623866133</v>
      </c>
      <c r="E72" s="0" t="n">
        <v>0.796938333289033</v>
      </c>
      <c r="F72" s="0" t="n">
        <v>0.639049361582114</v>
      </c>
      <c r="G72" s="0" t="n">
        <v>0.543402092107564</v>
      </c>
      <c r="I72" s="0" t="n">
        <f aca="false">3*C72+D72+4</f>
        <v>6.34025744951505</v>
      </c>
      <c r="J72" s="0" t="n">
        <f aca="false">2*D72+E72+8</f>
        <v>10.7763795810213</v>
      </c>
      <c r="K72" s="0" t="n">
        <f aca="false">F72+G72</f>
        <v>1.18245145368968</v>
      </c>
      <c r="L72" s="0" t="n">
        <f aca="false">2*I72+3*J72+4*K72</f>
        <v>49.7394594568527</v>
      </c>
      <c r="M72" s="0" t="n">
        <f aca="false">L72+SQRT(AVERAGE(C72:G72))</f>
        <v>50.5664164512276</v>
      </c>
    </row>
    <row r="73" customFormat="false" ht="15" hidden="false" customHeight="false" outlineLevel="0" collapsed="false">
      <c r="B73" s="0" t="n">
        <v>69</v>
      </c>
      <c r="C73" s="0" t="n">
        <v>0.791382805872115</v>
      </c>
      <c r="D73" s="0" t="n">
        <v>0.484311235114723</v>
      </c>
      <c r="E73" s="0" t="n">
        <v>0.472193196554164</v>
      </c>
      <c r="F73" s="0" t="n">
        <v>0.411839045141351</v>
      </c>
      <c r="G73" s="0" t="n">
        <v>0.927535841750687</v>
      </c>
      <c r="I73" s="0" t="n">
        <f aca="false">3*C73+D73+4</f>
        <v>6.85845965273107</v>
      </c>
      <c r="J73" s="0" t="n">
        <f aca="false">2*D73+E73+8</f>
        <v>9.44081566678361</v>
      </c>
      <c r="K73" s="0" t="n">
        <f aca="false">F73+G73</f>
        <v>1.33937488689204</v>
      </c>
      <c r="L73" s="0" t="n">
        <f aca="false">2*I73+3*J73+4*K73</f>
        <v>47.3968658533811</v>
      </c>
      <c r="M73" s="0" t="n">
        <f aca="false">L73+SQRT(AVERAGE(C73:G73))</f>
        <v>48.1826472637534</v>
      </c>
    </row>
    <row r="74" customFormat="false" ht="15" hidden="false" customHeight="false" outlineLevel="0" collapsed="false">
      <c r="B74" s="0" t="n">
        <v>70</v>
      </c>
      <c r="C74" s="0" t="n">
        <v>0.0987302722079868</v>
      </c>
      <c r="D74" s="0" t="n">
        <v>0.0851399114842669</v>
      </c>
      <c r="E74" s="0" t="n">
        <v>0.307281849173129</v>
      </c>
      <c r="F74" s="0" t="n">
        <v>0.110812784604416</v>
      </c>
      <c r="G74" s="0" t="n">
        <v>0.195256420841629</v>
      </c>
      <c r="I74" s="0" t="n">
        <f aca="false">3*C74+D74+4</f>
        <v>4.38133072810823</v>
      </c>
      <c r="J74" s="0" t="n">
        <f aca="false">2*D74+E74+8</f>
        <v>8.47756167214166</v>
      </c>
      <c r="K74" s="0" t="n">
        <f aca="false">F74+G74</f>
        <v>0.306069205446045</v>
      </c>
      <c r="L74" s="0" t="n">
        <f aca="false">2*I74+3*J74+4*K74</f>
        <v>35.4196232944256</v>
      </c>
      <c r="M74" s="0" t="n">
        <f aca="false">L74+SQRT(AVERAGE(C74:G74))</f>
        <v>35.8189279997101</v>
      </c>
    </row>
    <row r="75" customFormat="false" ht="15" hidden="false" customHeight="false" outlineLevel="0" collapsed="false">
      <c r="B75" s="0" t="n">
        <v>71</v>
      </c>
      <c r="C75" s="0" t="n">
        <v>0.78571229807588</v>
      </c>
      <c r="D75" s="0" t="n">
        <v>0.761195720738512</v>
      </c>
      <c r="E75" s="0" t="n">
        <v>0.722313327766595</v>
      </c>
      <c r="F75" s="0" t="n">
        <v>0.599499812647247</v>
      </c>
      <c r="G75" s="0" t="n">
        <v>0.609933430103356</v>
      </c>
      <c r="I75" s="0" t="n">
        <f aca="false">3*C75+D75+4</f>
        <v>7.11833261496615</v>
      </c>
      <c r="J75" s="0" t="n">
        <f aca="false">2*D75+E75+8</f>
        <v>10.2447047692436</v>
      </c>
      <c r="K75" s="0" t="n">
        <f aca="false">F75+G75</f>
        <v>1.2094332427506</v>
      </c>
      <c r="L75" s="0" t="n">
        <f aca="false">2*I75+3*J75+4*K75</f>
        <v>49.8085125086656</v>
      </c>
      <c r="M75" s="0" t="n">
        <f aca="false">L75+SQRT(AVERAGE(C75:G75))</f>
        <v>50.6426173688998</v>
      </c>
    </row>
    <row r="76" customFormat="false" ht="15" hidden="false" customHeight="false" outlineLevel="0" collapsed="false">
      <c r="B76" s="0" t="n">
        <v>72</v>
      </c>
      <c r="C76" s="0" t="n">
        <v>0.0454961321351735</v>
      </c>
      <c r="D76" s="0" t="n">
        <v>0.990128584592801</v>
      </c>
      <c r="E76" s="0" t="n">
        <v>0.751631052601199</v>
      </c>
      <c r="F76" s="0" t="n">
        <v>0.546412983511455</v>
      </c>
      <c r="G76" s="0" t="n">
        <v>0.975201156101811</v>
      </c>
      <c r="I76" s="0" t="n">
        <f aca="false">3*C76+D76+4</f>
        <v>5.12661698099832</v>
      </c>
      <c r="J76" s="0" t="n">
        <f aca="false">2*D76+E76+8</f>
        <v>10.7318882217868</v>
      </c>
      <c r="K76" s="0" t="n">
        <f aca="false">F76+G76</f>
        <v>1.52161413961327</v>
      </c>
      <c r="L76" s="0" t="n">
        <f aca="false">2*I76+3*J76+4*K76</f>
        <v>48.5353551858101</v>
      </c>
      <c r="M76" s="0" t="n">
        <f aca="false">L76+SQRT(AVERAGE(C76:G76))</f>
        <v>49.3488501039187</v>
      </c>
    </row>
    <row r="77" customFormat="false" ht="15" hidden="false" customHeight="false" outlineLevel="0" collapsed="false">
      <c r="B77" s="0" t="n">
        <v>73</v>
      </c>
      <c r="C77" s="0" t="n">
        <v>0.307968236664712</v>
      </c>
      <c r="D77" s="0" t="n">
        <v>0.504913565231436</v>
      </c>
      <c r="E77" s="0" t="n">
        <v>0.451321664542651</v>
      </c>
      <c r="F77" s="0" t="n">
        <v>0.954820923621815</v>
      </c>
      <c r="G77" s="0" t="n">
        <v>0.596251104650134</v>
      </c>
      <c r="I77" s="0" t="n">
        <f aca="false">3*C77+D77+4</f>
        <v>5.42881827522557</v>
      </c>
      <c r="J77" s="0" t="n">
        <f aca="false">2*D77+E77+8</f>
        <v>9.46114879500552</v>
      </c>
      <c r="K77" s="0" t="n">
        <f aca="false">F77+G77</f>
        <v>1.55107202827195</v>
      </c>
      <c r="L77" s="0" t="n">
        <f aca="false">2*I77+3*J77+4*K77</f>
        <v>45.4453710485555</v>
      </c>
      <c r="M77" s="0" t="n">
        <f aca="false">L77+SQRT(AVERAGE(C77:G77))</f>
        <v>46.1957410232628</v>
      </c>
    </row>
    <row r="78" customFormat="false" ht="15" hidden="false" customHeight="false" outlineLevel="0" collapsed="false">
      <c r="B78" s="0" t="n">
        <v>74</v>
      </c>
      <c r="C78" s="0" t="n">
        <v>0.804805629912094</v>
      </c>
      <c r="D78" s="0" t="n">
        <v>0.728369849355944</v>
      </c>
      <c r="E78" s="0" t="n">
        <v>0.657667453815752</v>
      </c>
      <c r="F78" s="0" t="n">
        <v>0.627376541401443</v>
      </c>
      <c r="G78" s="0" t="n">
        <v>0.350171785456254</v>
      </c>
      <c r="I78" s="0" t="n">
        <f aca="false">3*C78+D78+4</f>
        <v>7.14278673909223</v>
      </c>
      <c r="J78" s="0" t="n">
        <f aca="false">2*D78+E78+8</f>
        <v>10.1144071525276</v>
      </c>
      <c r="K78" s="0" t="n">
        <f aca="false">F78+G78</f>
        <v>0.977548326857697</v>
      </c>
      <c r="L78" s="0" t="n">
        <f aca="false">2*I78+3*J78+4*K78</f>
        <v>48.5389882431982</v>
      </c>
      <c r="M78" s="0" t="n">
        <f aca="false">L78+SQRT(AVERAGE(C78:G78))</f>
        <v>49.3350273452455</v>
      </c>
    </row>
    <row r="79" customFormat="false" ht="15" hidden="false" customHeight="false" outlineLevel="0" collapsed="false">
      <c r="B79" s="0" t="n">
        <v>75</v>
      </c>
      <c r="C79" s="0" t="n">
        <v>0.897425305151772</v>
      </c>
      <c r="D79" s="0" t="n">
        <v>0.835887172589562</v>
      </c>
      <c r="E79" s="0" t="n">
        <v>0.937883666436113</v>
      </c>
      <c r="F79" s="0" t="n">
        <v>0.0723071926163713</v>
      </c>
      <c r="G79" s="0" t="n">
        <v>0.323248999827943</v>
      </c>
      <c r="I79" s="0" t="n">
        <f aca="false">3*C79+D79+4</f>
        <v>7.52816308804488</v>
      </c>
      <c r="J79" s="0" t="n">
        <f aca="false">2*D79+E79+8</f>
        <v>10.6096580116152</v>
      </c>
      <c r="K79" s="0" t="n">
        <f aca="false">F79+G79</f>
        <v>0.395556192444314</v>
      </c>
      <c r="L79" s="0" t="n">
        <f aca="false">2*I79+3*J79+4*K79</f>
        <v>48.4675249807127</v>
      </c>
      <c r="M79" s="0" t="n">
        <f aca="false">L79+SQRT(AVERAGE(C79:G79))</f>
        <v>49.2506919280007</v>
      </c>
    </row>
    <row r="80" customFormat="false" ht="15" hidden="false" customHeight="false" outlineLevel="0" collapsed="false">
      <c r="B80" s="0" t="n">
        <v>76</v>
      </c>
      <c r="C80" s="0" t="n">
        <v>0.454022615384804</v>
      </c>
      <c r="D80" s="0" t="n">
        <v>0.00209484229540613</v>
      </c>
      <c r="E80" s="0" t="n">
        <v>0.748669813885709</v>
      </c>
      <c r="F80" s="0" t="n">
        <v>0.750778993942242</v>
      </c>
      <c r="G80" s="0" t="n">
        <v>0.63747647727891</v>
      </c>
      <c r="I80" s="0" t="n">
        <f aca="false">3*C80+D80+4</f>
        <v>5.36416268844982</v>
      </c>
      <c r="J80" s="0" t="n">
        <f aca="false">2*D80+E80+8</f>
        <v>8.75285949847652</v>
      </c>
      <c r="K80" s="0" t="n">
        <f aca="false">F80+G80</f>
        <v>1.38825547122115</v>
      </c>
      <c r="L80" s="0" t="n">
        <f aca="false">2*I80+3*J80+4*K80</f>
        <v>42.5399257572138</v>
      </c>
      <c r="M80" s="0" t="n">
        <f aca="false">L80+SQRT(AVERAGE(C80:G80))</f>
        <v>43.2600705680383</v>
      </c>
    </row>
    <row r="81" customFormat="false" ht="15" hidden="false" customHeight="false" outlineLevel="0" collapsed="false">
      <c r="B81" s="0" t="n">
        <v>77</v>
      </c>
      <c r="C81" s="0" t="n">
        <v>0.353635935002928</v>
      </c>
      <c r="D81" s="0" t="n">
        <v>0.802562713518733</v>
      </c>
      <c r="E81" s="0" t="n">
        <v>0.275588119385727</v>
      </c>
      <c r="F81" s="0" t="n">
        <v>0.536610071661015</v>
      </c>
      <c r="G81" s="0" t="n">
        <v>0.167716459308216</v>
      </c>
      <c r="I81" s="0" t="n">
        <f aca="false">3*C81+D81+4</f>
        <v>5.86347051852752</v>
      </c>
      <c r="J81" s="0" t="n">
        <f aca="false">2*D81+E81+8</f>
        <v>9.88071354642319</v>
      </c>
      <c r="K81" s="0" t="n">
        <f aca="false">F81+G81</f>
        <v>0.704326530969231</v>
      </c>
      <c r="L81" s="0" t="n">
        <f aca="false">2*I81+3*J81+4*K81</f>
        <v>44.1863878002015</v>
      </c>
      <c r="M81" s="0" t="n">
        <f aca="false">L81+SQRT(AVERAGE(C81:G81))</f>
        <v>44.840010519953</v>
      </c>
    </row>
    <row r="82" customFormat="false" ht="15" hidden="false" customHeight="false" outlineLevel="0" collapsed="false">
      <c r="B82" s="0" t="n">
        <v>78</v>
      </c>
      <c r="C82" s="0" t="n">
        <v>0.216779331109921</v>
      </c>
      <c r="D82" s="0" t="n">
        <v>0.276196866439033</v>
      </c>
      <c r="E82" s="0" t="n">
        <v>0.704364829625736</v>
      </c>
      <c r="F82" s="0" t="n">
        <v>0.419189770186997</v>
      </c>
      <c r="G82" s="0" t="n">
        <v>0.145269701317709</v>
      </c>
      <c r="I82" s="0" t="n">
        <f aca="false">3*C82+D82+4</f>
        <v>4.9265348597688</v>
      </c>
      <c r="J82" s="0" t="n">
        <f aca="false">2*D82+E82+8</f>
        <v>9.2567585625038</v>
      </c>
      <c r="K82" s="0" t="n">
        <f aca="false">F82+G82</f>
        <v>0.564459471504706</v>
      </c>
      <c r="L82" s="0" t="n">
        <f aca="false">2*I82+3*J82+4*K82</f>
        <v>39.8811832930678</v>
      </c>
      <c r="M82" s="0" t="n">
        <f aca="false">L82+SQRT(AVERAGE(C82:G82))</f>
        <v>40.4747825684514</v>
      </c>
    </row>
    <row r="83" customFormat="false" ht="15" hidden="false" customHeight="false" outlineLevel="0" collapsed="false">
      <c r="B83" s="0" t="n">
        <v>79</v>
      </c>
      <c r="C83" s="0" t="n">
        <v>0.842393929183591</v>
      </c>
      <c r="D83" s="0" t="n">
        <v>0.871690616297294</v>
      </c>
      <c r="E83" s="0" t="n">
        <v>0.9955361550031</v>
      </c>
      <c r="F83" s="0" t="n">
        <v>0.364583927972724</v>
      </c>
      <c r="G83" s="0" t="n">
        <v>0.353607571846381</v>
      </c>
      <c r="I83" s="0" t="n">
        <f aca="false">3*C83+D83+4</f>
        <v>7.39887240384807</v>
      </c>
      <c r="J83" s="0" t="n">
        <f aca="false">2*D83+E83+8</f>
        <v>10.7389173875977</v>
      </c>
      <c r="K83" s="0" t="n">
        <f aca="false">F83+G83</f>
        <v>0.718191499819105</v>
      </c>
      <c r="L83" s="0" t="n">
        <f aca="false">2*I83+3*J83+4*K83</f>
        <v>49.8872629697656</v>
      </c>
      <c r="M83" s="0" t="n">
        <f aca="false">L83+SQRT(AVERAGE(C83:G83))</f>
        <v>50.7152499503762</v>
      </c>
    </row>
    <row r="84" customFormat="false" ht="15" hidden="false" customHeight="false" outlineLevel="0" collapsed="false">
      <c r="B84" s="0" t="n">
        <v>80</v>
      </c>
      <c r="C84" s="0" t="n">
        <v>0.937044959334791</v>
      </c>
      <c r="D84" s="0" t="n">
        <v>0.437630417368765</v>
      </c>
      <c r="E84" s="0" t="n">
        <v>0.504119686524354</v>
      </c>
      <c r="F84" s="0" t="n">
        <v>0.76082574376176</v>
      </c>
      <c r="G84" s="0" t="n">
        <v>0.888313140942812</v>
      </c>
      <c r="I84" s="0" t="n">
        <f aca="false">3*C84+D84+4</f>
        <v>7.24876529537314</v>
      </c>
      <c r="J84" s="0" t="n">
        <f aca="false">2*D84+E84+8</f>
        <v>9.37938052126188</v>
      </c>
      <c r="K84" s="0" t="n">
        <f aca="false">F84+G84</f>
        <v>1.64913888470457</v>
      </c>
      <c r="L84" s="0" t="n">
        <f aca="false">2*I84+3*J84+4*K84</f>
        <v>49.2322276933502</v>
      </c>
      <c r="M84" s="0" t="n">
        <f aca="false">L84+SQRT(AVERAGE(C84:G84))</f>
        <v>50.072219829972</v>
      </c>
    </row>
    <row r="85" customFormat="false" ht="15" hidden="false" customHeight="false" outlineLevel="0" collapsed="false">
      <c r="B85" s="0" t="n">
        <v>81</v>
      </c>
      <c r="C85" s="0" t="n">
        <v>0.847997105754052</v>
      </c>
      <c r="D85" s="0" t="n">
        <v>0.666590303918013</v>
      </c>
      <c r="E85" s="0" t="n">
        <v>0.89914348761845</v>
      </c>
      <c r="F85" s="0" t="n">
        <v>0.11546753587146</v>
      </c>
      <c r="G85" s="0" t="n">
        <v>0.677274504623204</v>
      </c>
      <c r="I85" s="0" t="n">
        <f aca="false">3*C85+D85+4</f>
        <v>7.21058162118017</v>
      </c>
      <c r="J85" s="0" t="n">
        <f aca="false">2*D85+E85+8</f>
        <v>10.2323240954545</v>
      </c>
      <c r="K85" s="0" t="n">
        <f aca="false">F85+G85</f>
        <v>0.792742040494664</v>
      </c>
      <c r="L85" s="0" t="n">
        <f aca="false">2*I85+3*J85+4*K85</f>
        <v>48.2891036907024</v>
      </c>
      <c r="M85" s="0" t="n">
        <f aca="false">L85+SQRT(AVERAGE(C85:G85))</f>
        <v>49.0899123991697</v>
      </c>
    </row>
    <row r="86" customFormat="false" ht="15" hidden="false" customHeight="false" outlineLevel="0" collapsed="false">
      <c r="B86" s="0" t="n">
        <v>82</v>
      </c>
      <c r="C86" s="0" t="n">
        <v>0.400541963931801</v>
      </c>
      <c r="D86" s="0" t="n">
        <v>0.303153769465448</v>
      </c>
      <c r="E86" s="0" t="n">
        <v>0.519743886366339</v>
      </c>
      <c r="F86" s="0" t="n">
        <v>0.397339121345669</v>
      </c>
      <c r="G86" s="0" t="n">
        <v>0.856086632290923</v>
      </c>
      <c r="I86" s="0" t="n">
        <f aca="false">3*C86+D86+4</f>
        <v>5.50477966126085</v>
      </c>
      <c r="J86" s="0" t="n">
        <f aca="false">2*D86+E86+8</f>
        <v>9.12605142529723</v>
      </c>
      <c r="K86" s="0" t="n">
        <f aca="false">F86+G86</f>
        <v>1.25342575363659</v>
      </c>
      <c r="L86" s="0" t="n">
        <f aca="false">2*I86+3*J86+4*K86</f>
        <v>43.4014166129598</v>
      </c>
      <c r="M86" s="0" t="n">
        <f aca="false">L86+SQRT(AVERAGE(C86:G86))</f>
        <v>44.1052440596255</v>
      </c>
    </row>
    <row r="87" customFormat="false" ht="15" hidden="false" customHeight="false" outlineLevel="0" collapsed="false">
      <c r="B87" s="0" t="n">
        <v>83</v>
      </c>
      <c r="C87" s="0" t="n">
        <v>0.0319103123419681</v>
      </c>
      <c r="D87" s="0" t="n">
        <v>0.713589571949227</v>
      </c>
      <c r="E87" s="0" t="n">
        <v>0.469817284917822</v>
      </c>
      <c r="F87" s="0" t="n">
        <v>0.76947188919247</v>
      </c>
      <c r="G87" s="0" t="n">
        <v>0.533423939540873</v>
      </c>
      <c r="I87" s="0" t="n">
        <f aca="false">3*C87+D87+4</f>
        <v>4.80932050897513</v>
      </c>
      <c r="J87" s="0" t="n">
        <f aca="false">2*D87+E87+8</f>
        <v>9.89699642881628</v>
      </c>
      <c r="K87" s="0" t="n">
        <f aca="false">F87+G87</f>
        <v>1.30289582873334</v>
      </c>
      <c r="L87" s="0" t="n">
        <f aca="false">2*I87+3*J87+4*K87</f>
        <v>44.5212136193325</v>
      </c>
      <c r="M87" s="0" t="n">
        <f aca="false">L87+SQRT(AVERAGE(C87:G87))</f>
        <v>45.2308914332653</v>
      </c>
    </row>
    <row r="88" customFormat="false" ht="15" hidden="false" customHeight="false" outlineLevel="0" collapsed="false">
      <c r="B88" s="0" t="n">
        <v>84</v>
      </c>
      <c r="C88" s="0" t="n">
        <v>0.883196396472498</v>
      </c>
      <c r="D88" s="0" t="n">
        <v>0.0230210361824735</v>
      </c>
      <c r="E88" s="0" t="n">
        <v>0.018155158878808</v>
      </c>
      <c r="F88" s="0" t="n">
        <v>0.11524294123064</v>
      </c>
      <c r="G88" s="0" t="n">
        <v>0.513991017357856</v>
      </c>
      <c r="I88" s="0" t="n">
        <f aca="false">3*C88+D88+4</f>
        <v>6.67261022559997</v>
      </c>
      <c r="J88" s="0" t="n">
        <f aca="false">2*D88+E88+8</f>
        <v>8.06419723124376</v>
      </c>
      <c r="K88" s="0" t="n">
        <f aca="false">F88+G88</f>
        <v>0.629233958588496</v>
      </c>
      <c r="L88" s="0" t="n">
        <f aca="false">2*I88+3*J88+4*K88</f>
        <v>40.0547479792852</v>
      </c>
      <c r="M88" s="0" t="n">
        <f aca="false">L88+SQRT(AVERAGE(C88:G88))</f>
        <v>40.6121717947295</v>
      </c>
    </row>
    <row r="89" customFormat="false" ht="15" hidden="false" customHeight="false" outlineLevel="0" collapsed="false">
      <c r="B89" s="0" t="n">
        <v>85</v>
      </c>
      <c r="C89" s="0" t="n">
        <v>0.036280906099685</v>
      </c>
      <c r="D89" s="0" t="n">
        <v>0.409495488423038</v>
      </c>
      <c r="E89" s="0" t="n">
        <v>0.41604358456171</v>
      </c>
      <c r="F89" s="0" t="n">
        <v>0.972662363145765</v>
      </c>
      <c r="G89" s="0" t="n">
        <v>0.484602305137223</v>
      </c>
      <c r="I89" s="0" t="n">
        <f aca="false">3*C89+D89+4</f>
        <v>4.51833820672209</v>
      </c>
      <c r="J89" s="0" t="n">
        <f aca="false">2*D89+E89+8</f>
        <v>9.23503456140779</v>
      </c>
      <c r="K89" s="0" t="n">
        <f aca="false">F89+G89</f>
        <v>1.45726466828299</v>
      </c>
      <c r="L89" s="0" t="n">
        <f aca="false">2*I89+3*J89+4*K89</f>
        <v>42.5708387707995</v>
      </c>
      <c r="M89" s="0" t="n">
        <f aca="false">L89+SQRT(AVERAGE(C89:G89))</f>
        <v>43.2518798337858</v>
      </c>
    </row>
    <row r="90" customFormat="false" ht="15" hidden="false" customHeight="false" outlineLevel="0" collapsed="false">
      <c r="B90" s="0" t="n">
        <v>86</v>
      </c>
      <c r="C90" s="0" t="n">
        <v>0.0824888132796898</v>
      </c>
      <c r="D90" s="0" t="n">
        <v>0.5490073123288</v>
      </c>
      <c r="E90" s="0" t="n">
        <v>0.492898807755863</v>
      </c>
      <c r="F90" s="0" t="n">
        <v>0.781212579883987</v>
      </c>
      <c r="G90" s="0" t="n">
        <v>0.384454470229792</v>
      </c>
      <c r="I90" s="0" t="n">
        <f aca="false">3*C90+D90+4</f>
        <v>4.79647375216787</v>
      </c>
      <c r="J90" s="0" t="n">
        <f aca="false">2*D90+E90+8</f>
        <v>9.59091343241346</v>
      </c>
      <c r="K90" s="0" t="n">
        <f aca="false">F90+G90</f>
        <v>1.16566705011378</v>
      </c>
      <c r="L90" s="0" t="n">
        <f aca="false">2*I90+3*J90+4*K90</f>
        <v>43.0283560020312</v>
      </c>
      <c r="M90" s="0" t="n">
        <f aca="false">L90+SQRT(AVERAGE(C90:G90))</f>
        <v>43.7051221334944</v>
      </c>
    </row>
    <row r="91" customFormat="false" ht="15" hidden="false" customHeight="false" outlineLevel="0" collapsed="false">
      <c r="B91" s="0" t="n">
        <v>87</v>
      </c>
      <c r="C91" s="0" t="n">
        <v>0.48027096352577</v>
      </c>
      <c r="D91" s="0" t="n">
        <v>0.623077933765051</v>
      </c>
      <c r="E91" s="0" t="n">
        <v>0.141567192669869</v>
      </c>
      <c r="F91" s="0" t="n">
        <v>0.794842294065526</v>
      </c>
      <c r="G91" s="0" t="n">
        <v>0.0992793439185022</v>
      </c>
      <c r="I91" s="0" t="n">
        <f aca="false">3*C91+D91+4</f>
        <v>6.06389082434236</v>
      </c>
      <c r="J91" s="0" t="n">
        <f aca="false">2*D91+E91+8</f>
        <v>9.38772306019997</v>
      </c>
      <c r="K91" s="0" t="n">
        <f aca="false">F91+G91</f>
        <v>0.894121637984028</v>
      </c>
      <c r="L91" s="0" t="n">
        <f aca="false">2*I91+3*J91+4*K91</f>
        <v>43.8674373812207</v>
      </c>
      <c r="M91" s="0" t="n">
        <f aca="false">L91+SQRT(AVERAGE(C91:G91))</f>
        <v>44.5215073664585</v>
      </c>
    </row>
    <row r="92" customFormat="false" ht="15" hidden="false" customHeight="false" outlineLevel="0" collapsed="false">
      <c r="B92" s="0" t="n">
        <v>88</v>
      </c>
      <c r="C92" s="0" t="n">
        <v>0.403519793950224</v>
      </c>
      <c r="D92" s="0" t="n">
        <v>0.892361999592583</v>
      </c>
      <c r="E92" s="0" t="n">
        <v>0.495985631206546</v>
      </c>
      <c r="F92" s="0" t="n">
        <v>0.774010332459075</v>
      </c>
      <c r="G92" s="0" t="n">
        <v>0.470375266227975</v>
      </c>
      <c r="I92" s="0" t="n">
        <f aca="false">3*C92+D92+4</f>
        <v>6.10292138144326</v>
      </c>
      <c r="J92" s="0" t="n">
        <f aca="false">2*D92+E92+8</f>
        <v>10.2807096303917</v>
      </c>
      <c r="K92" s="0" t="n">
        <f aca="false">F92+G92</f>
        <v>1.24438559868705</v>
      </c>
      <c r="L92" s="0" t="n">
        <f aca="false">2*I92+3*J92+4*K92</f>
        <v>48.0255140488099</v>
      </c>
      <c r="M92" s="0" t="n">
        <f aca="false">L92+SQRT(AVERAGE(C92:G92))</f>
        <v>48.804776908625</v>
      </c>
    </row>
    <row r="93" customFormat="false" ht="15" hidden="false" customHeight="false" outlineLevel="0" collapsed="false">
      <c r="B93" s="0" t="n">
        <v>89</v>
      </c>
      <c r="C93" s="0" t="n">
        <v>0.258665616022982</v>
      </c>
      <c r="D93" s="0" t="n">
        <v>0.0569354432406446</v>
      </c>
      <c r="E93" s="0" t="n">
        <v>0.00135928188268342</v>
      </c>
      <c r="F93" s="0" t="n">
        <v>0.335171862818923</v>
      </c>
      <c r="G93" s="0" t="n">
        <v>0.670188445340734</v>
      </c>
      <c r="I93" s="0" t="n">
        <f aca="false">3*C93+D93+4</f>
        <v>4.83293229130959</v>
      </c>
      <c r="J93" s="0" t="n">
        <f aca="false">2*D93+E93+8</f>
        <v>8.11523016836397</v>
      </c>
      <c r="K93" s="0" t="n">
        <f aca="false">F93+G93</f>
        <v>1.00536030815966</v>
      </c>
      <c r="L93" s="0" t="n">
        <f aca="false">2*I93+3*J93+4*K93</f>
        <v>38.0329963203497</v>
      </c>
      <c r="M93" s="0" t="n">
        <f aca="false">L93+SQRT(AVERAGE(C93:G93))</f>
        <v>38.5472570809189</v>
      </c>
    </row>
    <row r="94" customFormat="false" ht="15" hidden="false" customHeight="false" outlineLevel="0" collapsed="false">
      <c r="B94" s="0" t="n">
        <v>90</v>
      </c>
      <c r="C94" s="0" t="n">
        <v>0.0788990604354989</v>
      </c>
      <c r="D94" s="0" t="n">
        <v>0.392622531548413</v>
      </c>
      <c r="E94" s="0" t="n">
        <v>0.973817090556512</v>
      </c>
      <c r="F94" s="0" t="n">
        <v>0.784046654697093</v>
      </c>
      <c r="G94" s="0" t="n">
        <v>0.338037954998227</v>
      </c>
      <c r="I94" s="0" t="n">
        <f aca="false">3*C94+D94+4</f>
        <v>4.62931971285491</v>
      </c>
      <c r="J94" s="0" t="n">
        <f aca="false">2*D94+E94+8</f>
        <v>9.75906215365334</v>
      </c>
      <c r="K94" s="0" t="n">
        <f aca="false">F94+G94</f>
        <v>1.12208460969532</v>
      </c>
      <c r="L94" s="0" t="n">
        <f aca="false">2*I94+3*J94+4*K94</f>
        <v>43.0241643254511</v>
      </c>
      <c r="M94" s="0" t="n">
        <f aca="false">L94+SQRT(AVERAGE(C94:G94))</f>
        <v>43.7407427638981</v>
      </c>
    </row>
    <row r="95" customFormat="false" ht="15" hidden="false" customHeight="false" outlineLevel="0" collapsed="false">
      <c r="B95" s="0" t="n">
        <v>91</v>
      </c>
      <c r="C95" s="0" t="n">
        <v>0.279240058400582</v>
      </c>
      <c r="D95" s="0" t="n">
        <v>0.3296663875602</v>
      </c>
      <c r="E95" s="0" t="n">
        <v>0.205129255334962</v>
      </c>
      <c r="F95" s="0" t="n">
        <v>0.113422746334541</v>
      </c>
      <c r="G95" s="0" t="n">
        <v>0.455212550312587</v>
      </c>
      <c r="I95" s="0" t="n">
        <f aca="false">3*C95+D95+4</f>
        <v>5.16738656276195</v>
      </c>
      <c r="J95" s="0" t="n">
        <f aca="false">2*D95+E95+8</f>
        <v>8.86446203045536</v>
      </c>
      <c r="K95" s="0" t="n">
        <f aca="false">F95+G95</f>
        <v>0.568635296647128</v>
      </c>
      <c r="L95" s="0" t="n">
        <f aca="false">2*I95+3*J95+4*K95</f>
        <v>39.2027004034785</v>
      </c>
      <c r="M95" s="0" t="n">
        <f aca="false">L95+SQRT(AVERAGE(C95:G95))</f>
        <v>39.7285655949378</v>
      </c>
    </row>
    <row r="96" customFormat="false" ht="15" hidden="false" customHeight="false" outlineLevel="0" collapsed="false">
      <c r="B96" s="0" t="n">
        <v>92</v>
      </c>
      <c r="C96" s="0" t="n">
        <v>0.670187758369764</v>
      </c>
      <c r="D96" s="0" t="n">
        <v>0.59226556201469</v>
      </c>
      <c r="E96" s="0" t="n">
        <v>0.528789877744496</v>
      </c>
      <c r="F96" s="0" t="n">
        <v>0.162341110150389</v>
      </c>
      <c r="G96" s="0" t="n">
        <v>0.150994167050948</v>
      </c>
      <c r="I96" s="0" t="n">
        <f aca="false">3*C96+D96+4</f>
        <v>6.60282883712398</v>
      </c>
      <c r="J96" s="0" t="n">
        <f aca="false">2*D96+E96+8</f>
        <v>9.71332100177388</v>
      </c>
      <c r="K96" s="0" t="n">
        <f aca="false">F96+G96</f>
        <v>0.313335277201337</v>
      </c>
      <c r="L96" s="0" t="n">
        <f aca="false">2*I96+3*J96+4*K96</f>
        <v>43.5989617883749</v>
      </c>
      <c r="M96" s="0" t="n">
        <f aca="false">L96+SQRT(AVERAGE(C96:G96))</f>
        <v>44.2477419476478</v>
      </c>
    </row>
    <row r="97" customFormat="false" ht="15" hidden="false" customHeight="false" outlineLevel="0" collapsed="false">
      <c r="B97" s="0" t="n">
        <v>93</v>
      </c>
      <c r="C97" s="0" t="n">
        <v>0.0819280679832447</v>
      </c>
      <c r="D97" s="0" t="n">
        <v>0.0943779925280172</v>
      </c>
      <c r="E97" s="0" t="n">
        <v>0.455273745665162</v>
      </c>
      <c r="F97" s="0" t="n">
        <v>0.395623095595701</v>
      </c>
      <c r="G97" s="0" t="n">
        <v>0.959860795786462</v>
      </c>
      <c r="I97" s="0" t="n">
        <f aca="false">3*C97+D97+4</f>
        <v>4.34016219647775</v>
      </c>
      <c r="J97" s="0" t="n">
        <f aca="false">2*D97+E97+8</f>
        <v>8.6440297307212</v>
      </c>
      <c r="K97" s="0" t="n">
        <f aca="false">F97+G97</f>
        <v>1.35548389138216</v>
      </c>
      <c r="L97" s="0" t="n">
        <f aca="false">2*I97+3*J97+4*K97</f>
        <v>40.0343491506477</v>
      </c>
      <c r="M97" s="0" t="n">
        <f aca="false">L97+SQRT(AVERAGE(C97:G97))</f>
        <v>40.6647559554268</v>
      </c>
    </row>
    <row r="98" customFormat="false" ht="15" hidden="false" customHeight="false" outlineLevel="0" collapsed="false">
      <c r="B98" s="0" t="n">
        <v>94</v>
      </c>
      <c r="C98" s="0" t="n">
        <v>0.133698167554808</v>
      </c>
      <c r="D98" s="0" t="n">
        <v>0.372982625383127</v>
      </c>
      <c r="E98" s="0" t="n">
        <v>0.692850682427607</v>
      </c>
      <c r="F98" s="0" t="n">
        <v>0.645515081315067</v>
      </c>
      <c r="G98" s="0" t="n">
        <v>0.232973210814975</v>
      </c>
      <c r="I98" s="0" t="n">
        <f aca="false">3*C98+D98+4</f>
        <v>4.77407712804755</v>
      </c>
      <c r="J98" s="0" t="n">
        <f aca="false">2*D98+E98+8</f>
        <v>9.43881593319386</v>
      </c>
      <c r="K98" s="0" t="n">
        <f aca="false">F98+G98</f>
        <v>0.878488292130042</v>
      </c>
      <c r="L98" s="0" t="n">
        <f aca="false">2*I98+3*J98+4*K98</f>
        <v>41.3785552241969</v>
      </c>
      <c r="M98" s="0" t="n">
        <f aca="false">L98+SQRT(AVERAGE(C98:G98))</f>
        <v>42.0232287489356</v>
      </c>
    </row>
    <row r="99" customFormat="false" ht="15" hidden="false" customHeight="false" outlineLevel="0" collapsed="false">
      <c r="B99" s="0" t="n">
        <v>95</v>
      </c>
      <c r="C99" s="0" t="n">
        <v>0.706195556319142</v>
      </c>
      <c r="D99" s="0" t="n">
        <v>0.455403036954967</v>
      </c>
      <c r="E99" s="0" t="n">
        <v>0.68711692762264</v>
      </c>
      <c r="F99" s="0" t="n">
        <v>0.0600552521021516</v>
      </c>
      <c r="G99" s="0" t="n">
        <v>0.371800283402534</v>
      </c>
      <c r="I99" s="0" t="n">
        <f aca="false">3*C99+D99+4</f>
        <v>6.57398970591239</v>
      </c>
      <c r="J99" s="0" t="n">
        <f aca="false">2*D99+E99+8</f>
        <v>9.59792300153258</v>
      </c>
      <c r="K99" s="0" t="n">
        <f aca="false">F99+G99</f>
        <v>0.431855535504686</v>
      </c>
      <c r="L99" s="0" t="n">
        <f aca="false">2*I99+3*J99+4*K99</f>
        <v>43.6691705584413</v>
      </c>
      <c r="M99" s="0" t="n">
        <f aca="false">L99+SQRT(AVERAGE(C99:G99))</f>
        <v>44.3445328399467</v>
      </c>
    </row>
    <row r="100" customFormat="false" ht="15" hidden="false" customHeight="false" outlineLevel="0" collapsed="false">
      <c r="B100" s="0" t="n">
        <v>96</v>
      </c>
      <c r="C100" s="0" t="n">
        <v>0.710273102230436</v>
      </c>
      <c r="D100" s="0" t="n">
        <v>0.0175517508464076</v>
      </c>
      <c r="E100" s="0" t="n">
        <v>0.791189903672701</v>
      </c>
      <c r="F100" s="0" t="n">
        <v>0.799099019031647</v>
      </c>
      <c r="G100" s="0" t="n">
        <v>0.174371298999063</v>
      </c>
      <c r="I100" s="0" t="n">
        <f aca="false">3*C100+D100+4</f>
        <v>6.14837105753772</v>
      </c>
      <c r="J100" s="0" t="n">
        <f aca="false">2*D100+E100+8</f>
        <v>8.82629340536552</v>
      </c>
      <c r="K100" s="0" t="n">
        <f aca="false">F100+G100</f>
        <v>0.97347031803071</v>
      </c>
      <c r="L100" s="0" t="n">
        <f aca="false">2*I100+3*J100+4*K100</f>
        <v>42.6695036032948</v>
      </c>
      <c r="M100" s="0" t="n">
        <f aca="false">L100+SQRT(AVERAGE(C100:G100))</f>
        <v>43.3755468136977</v>
      </c>
    </row>
    <row r="101" customFormat="false" ht="15" hidden="false" customHeight="false" outlineLevel="0" collapsed="false">
      <c r="B101" s="0" t="n">
        <v>97</v>
      </c>
      <c r="C101" s="0" t="n">
        <v>0.903750439920624</v>
      </c>
      <c r="D101" s="0" t="n">
        <v>0.923785672437862</v>
      </c>
      <c r="E101" s="0" t="n">
        <v>0.740024032550361</v>
      </c>
      <c r="F101" s="0" t="n">
        <v>0.469930227315683</v>
      </c>
      <c r="G101" s="0" t="n">
        <v>0.663406127531979</v>
      </c>
      <c r="I101" s="0" t="n">
        <f aca="false">3*C101+D101+4</f>
        <v>7.63503699219973</v>
      </c>
      <c r="J101" s="0" t="n">
        <f aca="false">2*D101+E101+8</f>
        <v>10.5875953774261</v>
      </c>
      <c r="K101" s="0" t="n">
        <f aca="false">F101+G101</f>
        <v>1.13333635484766</v>
      </c>
      <c r="L101" s="0" t="n">
        <f aca="false">2*I101+3*J101+4*K101</f>
        <v>51.5662055360684</v>
      </c>
      <c r="M101" s="0" t="n">
        <f aca="false">L101+SQRT(AVERAGE(C101:G101))</f>
        <v>52.4265422724404</v>
      </c>
    </row>
    <row r="102" customFormat="false" ht="15" hidden="false" customHeight="false" outlineLevel="0" collapsed="false">
      <c r="B102" s="0" t="n">
        <v>98</v>
      </c>
      <c r="C102" s="0" t="n">
        <v>0.221353759080606</v>
      </c>
      <c r="D102" s="0" t="n">
        <v>0.823842812150622</v>
      </c>
      <c r="E102" s="0" t="n">
        <v>0.713318696655948</v>
      </c>
      <c r="F102" s="0" t="n">
        <v>0.282263500389775</v>
      </c>
      <c r="G102" s="0" t="n">
        <v>0.788097548986371</v>
      </c>
      <c r="I102" s="0" t="n">
        <f aca="false">3*C102+D102+4</f>
        <v>5.48790408939244</v>
      </c>
      <c r="J102" s="0" t="n">
        <f aca="false">2*D102+E102+8</f>
        <v>10.3610043209572</v>
      </c>
      <c r="K102" s="0" t="n">
        <f aca="false">F102+G102</f>
        <v>1.07036104937615</v>
      </c>
      <c r="L102" s="0" t="n">
        <f aca="false">2*I102+3*J102+4*K102</f>
        <v>46.340265339161</v>
      </c>
      <c r="M102" s="0" t="n">
        <f aca="false">L102+SQRT(AVERAGE(C102:G102))</f>
        <v>47.0924456788753</v>
      </c>
    </row>
    <row r="103" customFormat="false" ht="15" hidden="false" customHeight="false" outlineLevel="0" collapsed="false">
      <c r="B103" s="0" t="n">
        <v>99</v>
      </c>
      <c r="C103" s="0" t="n">
        <v>0.70773415216798</v>
      </c>
      <c r="D103" s="0" t="n">
        <v>0.214468825442861</v>
      </c>
      <c r="E103" s="0" t="n">
        <v>0.738326500652078</v>
      </c>
      <c r="F103" s="0" t="n">
        <v>0.913145228886459</v>
      </c>
      <c r="G103" s="0" t="n">
        <v>0.737857659808448</v>
      </c>
      <c r="I103" s="0" t="n">
        <f aca="false">3*C103+D103+4</f>
        <v>6.3376712819468</v>
      </c>
      <c r="J103" s="0" t="n">
        <f aca="false">2*D103+E103+8</f>
        <v>9.1672641515378</v>
      </c>
      <c r="K103" s="0" t="n">
        <f aca="false">F103+G103</f>
        <v>1.65100288869491</v>
      </c>
      <c r="L103" s="0" t="n">
        <f aca="false">2*I103+3*J103+4*K103</f>
        <v>46.7811465732866</v>
      </c>
      <c r="M103" s="0" t="n">
        <f aca="false">L103+SQRT(AVERAGE(C103:G103))</f>
        <v>47.594968711958</v>
      </c>
    </row>
    <row r="104" customFormat="false" ht="15" hidden="false" customHeight="false" outlineLevel="0" collapsed="false">
      <c r="B104" s="0" t="n">
        <v>100</v>
      </c>
      <c r="C104" s="0" t="n">
        <v>0.433654566111312</v>
      </c>
      <c r="D104" s="0" t="n">
        <v>0.792694408333787</v>
      </c>
      <c r="E104" s="0" t="n">
        <v>0.49691986333178</v>
      </c>
      <c r="F104" s="0" t="n">
        <v>0.993309211178325</v>
      </c>
      <c r="G104" s="0" t="n">
        <v>0.370841711594193</v>
      </c>
      <c r="I104" s="0" t="n">
        <f aca="false">3*C104+D104+4</f>
        <v>6.09365810666772</v>
      </c>
      <c r="J104" s="0" t="n">
        <f aca="false">2*D104+E104+8</f>
        <v>10.0823086799994</v>
      </c>
      <c r="K104" s="0" t="n">
        <f aca="false">F104+G104</f>
        <v>1.36415092277252</v>
      </c>
      <c r="L104" s="0" t="n">
        <f aca="false">2*I104+3*J104+4*K104</f>
        <v>47.8908459444236</v>
      </c>
      <c r="M104" s="0" t="n">
        <f aca="false">L104+SQRT(AVERAGE(C104:G104))</f>
        <v>48.6766474156044</v>
      </c>
    </row>
  </sheetData>
  <mergeCells count="2">
    <mergeCell ref="O6:P6"/>
    <mergeCell ref="O28:P2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X124"/>
  <sheetViews>
    <sheetView showFormulas="false" showGridLines="true" showRowColHeaders="true" showZeros="true" rightToLeft="false" tabSelected="false" showOutlineSymbols="true" defaultGridColor="true" view="normal" topLeftCell="B92" colorId="64" zoomScale="100" zoomScaleNormal="100" zoomScalePageLayoutView="100" workbookViewId="0">
      <selection pane="topLeft" activeCell="U105" activeCellId="0" sqref="U105"/>
    </sheetView>
  </sheetViews>
  <sheetFormatPr defaultColWidth="8.72265625" defaultRowHeight="15" zeroHeight="false" outlineLevelRow="0" outlineLevelCol="0"/>
  <sheetData>
    <row r="4" customFormat="false" ht="15" hidden="false" customHeight="false" outlineLevel="0" collapsed="false">
      <c r="I4" s="0" t="s">
        <v>60</v>
      </c>
      <c r="J4" s="0" t="s">
        <v>31</v>
      </c>
      <c r="K4" s="0" t="s">
        <v>32</v>
      </c>
      <c r="L4" s="0" t="s">
        <v>61</v>
      </c>
      <c r="M4" s="0" t="s">
        <v>62</v>
      </c>
      <c r="N4" s="0" t="s">
        <v>35</v>
      </c>
      <c r="P4" s="0" t="s">
        <v>36</v>
      </c>
      <c r="S4" s="0" t="s">
        <v>63</v>
      </c>
      <c r="T4" s="0" t="s">
        <v>61</v>
      </c>
      <c r="U4" s="0" t="s">
        <v>64</v>
      </c>
    </row>
    <row r="5" customFormat="false" ht="15" hidden="false" customHeight="false" outlineLevel="0" collapsed="false">
      <c r="B5" s="0" t="n">
        <v>1</v>
      </c>
      <c r="C5" s="0" t="n">
        <v>0.844770978943185</v>
      </c>
      <c r="D5" s="0" t="n">
        <v>0.806122113768466</v>
      </c>
      <c r="E5" s="0" t="n">
        <v>0.745396029803829</v>
      </c>
      <c r="F5" s="0" t="n">
        <v>0.914099198057547</v>
      </c>
      <c r="G5" s="0" t="n">
        <v>0.162588437714228</v>
      </c>
      <c r="I5" s="0" t="n">
        <v>1</v>
      </c>
      <c r="J5" s="0" t="n">
        <f aca="false">3*D5+C5</f>
        <v>3.26313732024858</v>
      </c>
      <c r="K5" s="0" t="n">
        <f aca="false">E5+F5</f>
        <v>1.65949522786138</v>
      </c>
      <c r="L5" s="0" t="n">
        <f aca="false">4*J5+7*K5</f>
        <v>24.669015876024</v>
      </c>
      <c r="M5" s="0" t="n">
        <f aca="false">L5+2</f>
        <v>26.669015876024</v>
      </c>
      <c r="N5" s="0" t="n">
        <f aca="false">M5+G5</f>
        <v>26.8316043137382</v>
      </c>
    </row>
    <row r="6" customFormat="false" ht="15" hidden="false" customHeight="false" outlineLevel="0" collapsed="false">
      <c r="B6" s="0" t="n">
        <v>2</v>
      </c>
      <c r="C6" s="0" t="n">
        <v>0.748872009333566</v>
      </c>
      <c r="D6" s="0" t="n">
        <v>0.0797829984976164</v>
      </c>
      <c r="E6" s="0" t="n">
        <v>0.941063209196874</v>
      </c>
      <c r="F6" s="0" t="n">
        <v>0.318944132804909</v>
      </c>
      <c r="G6" s="0" t="n">
        <v>0.369763491712786</v>
      </c>
      <c r="I6" s="0" t="n">
        <v>1</v>
      </c>
      <c r="J6" s="0" t="n">
        <f aca="false">3*D6+C6</f>
        <v>0.988221004826415</v>
      </c>
      <c r="K6" s="0" t="n">
        <f aca="false">E6+F6</f>
        <v>1.26000734200178</v>
      </c>
      <c r="L6" s="0" t="n">
        <f aca="false">4*J6+7*K6</f>
        <v>12.7729354133181</v>
      </c>
      <c r="M6" s="0" t="n">
        <f aca="false">L6+2</f>
        <v>14.7729354133181</v>
      </c>
      <c r="N6" s="0" t="n">
        <f aca="false">M6+G6</f>
        <v>15.1426989050309</v>
      </c>
      <c r="P6" s="1" t="s">
        <v>37</v>
      </c>
      <c r="Q6" s="1"/>
    </row>
    <row r="7" customFormat="false" ht="15" hidden="false" customHeight="false" outlineLevel="0" collapsed="false">
      <c r="B7" s="0" t="n">
        <v>3</v>
      </c>
      <c r="C7" s="0" t="n">
        <v>0.817888231053678</v>
      </c>
      <c r="D7" s="0" t="n">
        <v>0.439953742153596</v>
      </c>
      <c r="E7" s="0" t="n">
        <v>0.674151931717849</v>
      </c>
      <c r="F7" s="0" t="n">
        <v>0.0290479586827006</v>
      </c>
      <c r="G7" s="0" t="n">
        <v>0.332139965655839</v>
      </c>
      <c r="I7" s="0" t="n">
        <v>1</v>
      </c>
      <c r="J7" s="0" t="n">
        <f aca="false">3*D7+C7</f>
        <v>2.13774945751447</v>
      </c>
      <c r="K7" s="0" t="n">
        <f aca="false">E7+F7</f>
        <v>0.70319989040055</v>
      </c>
      <c r="L7" s="0" t="n">
        <f aca="false">4*J7+7*K7</f>
        <v>13.4733970628617</v>
      </c>
      <c r="M7" s="0" t="n">
        <f aca="false">L7+2</f>
        <v>15.4733970628617</v>
      </c>
      <c r="N7" s="0" t="n">
        <f aca="false">M7+G7</f>
        <v>15.8055370285176</v>
      </c>
      <c r="P7" s="2" t="s">
        <v>38</v>
      </c>
      <c r="Q7" s="2" t="n">
        <v>1</v>
      </c>
    </row>
    <row r="8" customFormat="false" ht="15" hidden="false" customHeight="false" outlineLevel="0" collapsed="false">
      <c r="B8" s="0" t="n">
        <v>4</v>
      </c>
      <c r="C8" s="0" t="n">
        <v>0.827661898604931</v>
      </c>
      <c r="D8" s="0" t="n">
        <v>0.44504317429306</v>
      </c>
      <c r="E8" s="0" t="n">
        <v>0.299077803998625</v>
      </c>
      <c r="F8" s="0" t="n">
        <v>0.495838361480527</v>
      </c>
      <c r="G8" s="0" t="n">
        <v>0.926276556423391</v>
      </c>
      <c r="I8" s="0" t="n">
        <v>1</v>
      </c>
      <c r="J8" s="0" t="n">
        <f aca="false">3*D8+C8</f>
        <v>2.16279142148411</v>
      </c>
      <c r="K8" s="0" t="n">
        <f aca="false">E8+F8</f>
        <v>0.794916165479152</v>
      </c>
      <c r="L8" s="0" t="n">
        <f aca="false">4*J8+7*K8</f>
        <v>14.2155788442905</v>
      </c>
      <c r="M8" s="0" t="n">
        <f aca="false">L8+2</f>
        <v>16.2155788442905</v>
      </c>
      <c r="N8" s="0" t="n">
        <f aca="false">M8+G8</f>
        <v>17.1418554007139</v>
      </c>
      <c r="P8" s="2" t="s">
        <v>39</v>
      </c>
      <c r="Q8" s="2" t="n">
        <v>1</v>
      </c>
    </row>
    <row r="9" customFormat="false" ht="15" hidden="false" customHeight="false" outlineLevel="0" collapsed="false">
      <c r="B9" s="0" t="n">
        <v>5</v>
      </c>
      <c r="C9" s="0" t="n">
        <v>0.3680286524552</v>
      </c>
      <c r="D9" s="0" t="n">
        <v>0.0239628461851548</v>
      </c>
      <c r="E9" s="0" t="n">
        <v>0.379294083356759</v>
      </c>
      <c r="F9" s="0" t="n">
        <v>0.133580944281527</v>
      </c>
      <c r="G9" s="0" t="n">
        <v>0.961914219430477</v>
      </c>
      <c r="I9" s="0" t="n">
        <v>1</v>
      </c>
      <c r="J9" s="0" t="n">
        <f aca="false">3*D9+C9</f>
        <v>0.439917191010664</v>
      </c>
      <c r="K9" s="0" t="n">
        <f aca="false">E9+F9</f>
        <v>0.512875027638286</v>
      </c>
      <c r="L9" s="0" t="n">
        <f aca="false">4*J9+7*K9</f>
        <v>5.34979395751066</v>
      </c>
      <c r="M9" s="0" t="n">
        <f aca="false">L9+2</f>
        <v>7.34979395751066</v>
      </c>
      <c r="N9" s="0" t="n">
        <f aca="false">M9+G9</f>
        <v>8.31170817694114</v>
      </c>
      <c r="P9" s="2" t="s">
        <v>40</v>
      </c>
      <c r="Q9" s="2" t="n">
        <v>1</v>
      </c>
    </row>
    <row r="10" customFormat="false" ht="15" hidden="false" customHeight="false" outlineLevel="0" collapsed="false">
      <c r="B10" s="0" t="n">
        <v>6</v>
      </c>
      <c r="C10" s="0" t="n">
        <v>0.635587132545793</v>
      </c>
      <c r="D10" s="0" t="n">
        <v>0.395277930535963</v>
      </c>
      <c r="E10" s="0" t="n">
        <v>0.8682353935779</v>
      </c>
      <c r="F10" s="0" t="n">
        <v>0.177382116890987</v>
      </c>
      <c r="G10" s="0" t="n">
        <v>0.333340613773862</v>
      </c>
      <c r="I10" s="0" t="n">
        <v>1</v>
      </c>
      <c r="J10" s="0" t="n">
        <f aca="false">3*D10+C10</f>
        <v>1.82142092415368</v>
      </c>
      <c r="K10" s="0" t="n">
        <f aca="false">E10+F10</f>
        <v>1.04561751046889</v>
      </c>
      <c r="L10" s="0" t="n">
        <f aca="false">4*J10+7*K10</f>
        <v>14.6050062698969</v>
      </c>
      <c r="M10" s="0" t="n">
        <f aca="false">L10+2</f>
        <v>16.6050062698969</v>
      </c>
      <c r="N10" s="0" t="n">
        <f aca="false">M10+G10</f>
        <v>16.9383468836708</v>
      </c>
      <c r="P10" s="2" t="s">
        <v>41</v>
      </c>
      <c r="Q10" s="2" t="n">
        <v>1.75089243074408E-015</v>
      </c>
    </row>
    <row r="11" customFormat="false" ht="15" hidden="false" customHeight="false" outlineLevel="0" collapsed="false">
      <c r="B11" s="0" t="n">
        <v>7</v>
      </c>
      <c r="C11" s="0" t="n">
        <v>0.386144428381533</v>
      </c>
      <c r="D11" s="0" t="n">
        <v>0.573606372279452</v>
      </c>
      <c r="E11" s="0" t="n">
        <v>0.496215669238154</v>
      </c>
      <c r="F11" s="0" t="n">
        <v>0.646325065182612</v>
      </c>
      <c r="G11" s="0" t="n">
        <v>0.0415525339416039</v>
      </c>
      <c r="I11" s="0" t="n">
        <v>1</v>
      </c>
      <c r="J11" s="0" t="n">
        <f aca="false">3*D11+C11</f>
        <v>2.10696354521989</v>
      </c>
      <c r="K11" s="0" t="n">
        <f aca="false">E11+F11</f>
        <v>1.14254073442077</v>
      </c>
      <c r="L11" s="0" t="n">
        <f aca="false">4*J11+7*K11</f>
        <v>16.4256393218249</v>
      </c>
      <c r="M11" s="0" t="n">
        <f aca="false">L11+2</f>
        <v>18.4256393218249</v>
      </c>
      <c r="N11" s="0" t="n">
        <f aca="false">M11+G11</f>
        <v>18.4671918557665</v>
      </c>
      <c r="P11" s="3" t="s">
        <v>42</v>
      </c>
      <c r="Q11" s="3" t="n">
        <v>100</v>
      </c>
    </row>
    <row r="12" customFormat="false" ht="15" hidden="false" customHeight="false" outlineLevel="0" collapsed="false">
      <c r="B12" s="0" t="n">
        <v>8</v>
      </c>
      <c r="C12" s="0" t="n">
        <v>0.444044965106184</v>
      </c>
      <c r="D12" s="0" t="n">
        <v>0.0717746970287835</v>
      </c>
      <c r="E12" s="0" t="n">
        <v>0.139579094903035</v>
      </c>
      <c r="F12" s="0" t="n">
        <v>0.811000330363959</v>
      </c>
      <c r="G12" s="0" t="n">
        <v>0.67197535133733</v>
      </c>
      <c r="I12" s="0" t="n">
        <v>1</v>
      </c>
      <c r="J12" s="0" t="n">
        <f aca="false">3*D12+C12</f>
        <v>0.659369056192535</v>
      </c>
      <c r="K12" s="0" t="n">
        <f aca="false">E12+F12</f>
        <v>0.950579425266994</v>
      </c>
      <c r="L12" s="0" t="n">
        <f aca="false">4*J12+7*K12</f>
        <v>9.2915322016391</v>
      </c>
      <c r="M12" s="0" t="n">
        <f aca="false">L12+2</f>
        <v>11.2915322016391</v>
      </c>
      <c r="N12" s="0" t="n">
        <f aca="false">M12+G12</f>
        <v>11.9635075529764</v>
      </c>
    </row>
    <row r="13" customFormat="false" ht="15" hidden="false" customHeight="false" outlineLevel="0" collapsed="false">
      <c r="B13" s="0" t="n">
        <v>9</v>
      </c>
      <c r="C13" s="0" t="n">
        <v>0.948530481409503</v>
      </c>
      <c r="D13" s="0" t="n">
        <v>0.483719731408101</v>
      </c>
      <c r="E13" s="0" t="n">
        <v>0.103947819027418</v>
      </c>
      <c r="F13" s="0" t="n">
        <v>0.557938726598995</v>
      </c>
      <c r="G13" s="0" t="n">
        <v>0.253222834981459</v>
      </c>
      <c r="I13" s="0" t="n">
        <v>1</v>
      </c>
      <c r="J13" s="0" t="n">
        <f aca="false">3*D13+C13</f>
        <v>2.39968967563381</v>
      </c>
      <c r="K13" s="0" t="n">
        <f aca="false">E13+F13</f>
        <v>0.661886545626413</v>
      </c>
      <c r="L13" s="0" t="n">
        <f aca="false">4*J13+7*K13</f>
        <v>14.2319645219201</v>
      </c>
      <c r="M13" s="0" t="n">
        <f aca="false">L13+2</f>
        <v>16.2319645219201</v>
      </c>
      <c r="N13" s="0" t="n">
        <f aca="false">M13+G13</f>
        <v>16.4851873569016</v>
      </c>
      <c r="P13" s="0" t="s">
        <v>43</v>
      </c>
    </row>
    <row r="14" customFormat="false" ht="15" hidden="false" customHeight="false" outlineLevel="0" collapsed="false">
      <c r="B14" s="0" t="n">
        <v>10</v>
      </c>
      <c r="C14" s="0" t="n">
        <v>0.116397529535642</v>
      </c>
      <c r="D14" s="0" t="n">
        <v>0.986716113270566</v>
      </c>
      <c r="E14" s="0" t="n">
        <v>0.418765370023075</v>
      </c>
      <c r="F14" s="0" t="n">
        <v>0.754184607177714</v>
      </c>
      <c r="G14" s="0" t="n">
        <v>0.142500057148394</v>
      </c>
      <c r="I14" s="0" t="n">
        <v>1</v>
      </c>
      <c r="J14" s="0" t="n">
        <f aca="false">3*D14+C14</f>
        <v>3.07654586934734</v>
      </c>
      <c r="K14" s="0" t="n">
        <f aca="false">E14+F14</f>
        <v>1.17294997720079</v>
      </c>
      <c r="L14" s="0" t="n">
        <f aca="false">4*J14+7*K14</f>
        <v>20.5168333177949</v>
      </c>
      <c r="M14" s="0" t="n">
        <f aca="false">L14+2</f>
        <v>22.5168333177949</v>
      </c>
      <c r="N14" s="0" t="n">
        <f aca="false">M14+G14</f>
        <v>22.6593333749433</v>
      </c>
      <c r="P14" s="1"/>
      <c r="Q14" s="1" t="s">
        <v>44</v>
      </c>
      <c r="R14" s="1" t="s">
        <v>45</v>
      </c>
      <c r="S14" s="1" t="s">
        <v>46</v>
      </c>
      <c r="T14" s="1" t="s">
        <v>47</v>
      </c>
      <c r="U14" s="1" t="s">
        <v>48</v>
      </c>
    </row>
    <row r="15" customFormat="false" ht="15" hidden="false" customHeight="false" outlineLevel="0" collapsed="false">
      <c r="B15" s="0" t="n">
        <v>11</v>
      </c>
      <c r="C15" s="0" t="n">
        <v>0.00903926350548523</v>
      </c>
      <c r="D15" s="0" t="n">
        <v>0.534029252967899</v>
      </c>
      <c r="E15" s="0" t="n">
        <v>0.263148936225462</v>
      </c>
      <c r="F15" s="0" t="n">
        <v>0.50320874916235</v>
      </c>
      <c r="G15" s="0" t="n">
        <v>0.640935981339321</v>
      </c>
      <c r="I15" s="0" t="n">
        <v>1</v>
      </c>
      <c r="J15" s="0" t="n">
        <f aca="false">3*D15+C15</f>
        <v>1.61112702240918</v>
      </c>
      <c r="K15" s="0" t="n">
        <f aca="false">E15+F15</f>
        <v>0.766357685387812</v>
      </c>
      <c r="L15" s="0" t="n">
        <f aca="false">4*J15+7*K15</f>
        <v>11.8090118873514</v>
      </c>
      <c r="M15" s="0" t="n">
        <f aca="false">L15+2</f>
        <v>13.8090118873514</v>
      </c>
      <c r="N15" s="0" t="n">
        <f aca="false">M15+G15</f>
        <v>14.4499478686907</v>
      </c>
      <c r="P15" s="2" t="s">
        <v>49</v>
      </c>
      <c r="Q15" s="2" t="n">
        <v>2</v>
      </c>
      <c r="R15" s="2" t="n">
        <v>1668.2183630002</v>
      </c>
      <c r="S15" s="2" t="n">
        <v>834.109181500098</v>
      </c>
      <c r="T15" s="2" t="n">
        <v>2.7208460619317E+032</v>
      </c>
      <c r="U15" s="2" t="n">
        <v>0</v>
      </c>
    </row>
    <row r="16" customFormat="false" ht="15" hidden="false" customHeight="false" outlineLevel="0" collapsed="false">
      <c r="B16" s="0" t="n">
        <v>12</v>
      </c>
      <c r="C16" s="0" t="n">
        <v>0.281038716731207</v>
      </c>
      <c r="D16" s="0" t="n">
        <v>0.715036688141401</v>
      </c>
      <c r="E16" s="0" t="n">
        <v>0.669307260653425</v>
      </c>
      <c r="F16" s="0" t="n">
        <v>0.925297084403515</v>
      </c>
      <c r="G16" s="0" t="n">
        <v>0.419299467072128</v>
      </c>
      <c r="I16" s="0" t="n">
        <v>1</v>
      </c>
      <c r="J16" s="0" t="n">
        <f aca="false">3*D16+C16</f>
        <v>2.42614878115541</v>
      </c>
      <c r="K16" s="0" t="n">
        <f aca="false">E16+F16</f>
        <v>1.59460434505694</v>
      </c>
      <c r="L16" s="0" t="n">
        <f aca="false">4*J16+7*K16</f>
        <v>20.8668255400202</v>
      </c>
      <c r="M16" s="0" t="n">
        <f aca="false">L16+2</f>
        <v>22.8668255400202</v>
      </c>
      <c r="N16" s="0" t="n">
        <f aca="false">M16+G16</f>
        <v>23.2861250070923</v>
      </c>
      <c r="P16" s="2" t="s">
        <v>50</v>
      </c>
      <c r="Q16" s="2" t="n">
        <v>97</v>
      </c>
      <c r="R16" s="2" t="n">
        <v>2.97365557491582E-028</v>
      </c>
      <c r="S16" s="2" t="n">
        <v>3.06562430403693E-030</v>
      </c>
      <c r="T16" s="2"/>
      <c r="U16" s="2"/>
    </row>
    <row r="17" customFormat="false" ht="15" hidden="false" customHeight="false" outlineLevel="0" collapsed="false">
      <c r="B17" s="0" t="n">
        <v>13</v>
      </c>
      <c r="C17" s="0" t="n">
        <v>0.402188444173649</v>
      </c>
      <c r="D17" s="0" t="n">
        <v>0.938356305475491</v>
      </c>
      <c r="E17" s="0" t="n">
        <v>0.780237775033405</v>
      </c>
      <c r="F17" s="0" t="n">
        <v>0.754779346354019</v>
      </c>
      <c r="G17" s="0" t="n">
        <v>0.859129488859315</v>
      </c>
      <c r="I17" s="0" t="n">
        <v>1</v>
      </c>
      <c r="J17" s="0" t="n">
        <f aca="false">3*D17+C17</f>
        <v>3.21725736060012</v>
      </c>
      <c r="K17" s="0" t="n">
        <f aca="false">E17+F17</f>
        <v>1.53501712138742</v>
      </c>
      <c r="L17" s="0" t="n">
        <f aca="false">4*J17+7*K17</f>
        <v>23.6141492921125</v>
      </c>
      <c r="M17" s="0" t="n">
        <f aca="false">L17+2</f>
        <v>25.6141492921125</v>
      </c>
      <c r="N17" s="0" t="n">
        <f aca="false">M17+G17</f>
        <v>26.4732787809718</v>
      </c>
      <c r="P17" s="3" t="s">
        <v>51</v>
      </c>
      <c r="Q17" s="3" t="n">
        <v>99</v>
      </c>
      <c r="R17" s="3" t="n">
        <v>1668.2183630002</v>
      </c>
      <c r="S17" s="3"/>
      <c r="T17" s="3"/>
      <c r="U17" s="3"/>
    </row>
    <row r="18" customFormat="false" ht="15" hidden="false" customHeight="false" outlineLevel="0" collapsed="false">
      <c r="B18" s="0" t="n">
        <v>14</v>
      </c>
      <c r="C18" s="0" t="n">
        <v>0.592436363466337</v>
      </c>
      <c r="D18" s="0" t="n">
        <v>0.661192059137723</v>
      </c>
      <c r="E18" s="0" t="n">
        <v>0.0537259879320083</v>
      </c>
      <c r="F18" s="0" t="n">
        <v>0.394799325680723</v>
      </c>
      <c r="G18" s="0" t="n">
        <v>0.726236487718031</v>
      </c>
      <c r="I18" s="0" t="n">
        <v>1</v>
      </c>
      <c r="J18" s="0" t="n">
        <f aca="false">3*D18+C18</f>
        <v>2.57601254087951</v>
      </c>
      <c r="K18" s="0" t="n">
        <f aca="false">E18+F18</f>
        <v>0.448525313612731</v>
      </c>
      <c r="L18" s="0" t="n">
        <f aca="false">4*J18+7*K18</f>
        <v>13.4437273588071</v>
      </c>
      <c r="M18" s="0" t="n">
        <f aca="false">L18+2</f>
        <v>15.4437273588071</v>
      </c>
      <c r="N18" s="0" t="n">
        <f aca="false">M18+G18</f>
        <v>16.1699638465252</v>
      </c>
    </row>
    <row r="19" customFormat="false" ht="15" hidden="false" customHeight="false" outlineLevel="0" collapsed="false">
      <c r="B19" s="0" t="n">
        <v>15</v>
      </c>
      <c r="C19" s="0" t="n">
        <v>0.0256702293858044</v>
      </c>
      <c r="D19" s="0" t="n">
        <v>0.214084121277835</v>
      </c>
      <c r="E19" s="0" t="n">
        <v>0.904475046175952</v>
      </c>
      <c r="F19" s="0" t="n">
        <v>0.952806732057323</v>
      </c>
      <c r="G19" s="0" t="n">
        <v>0.226616609657135</v>
      </c>
      <c r="I19" s="0" t="n">
        <v>1</v>
      </c>
      <c r="J19" s="0" t="n">
        <f aca="false">3*D19+C19</f>
        <v>0.667922593219309</v>
      </c>
      <c r="K19" s="0" t="n">
        <f aca="false">E19+F19</f>
        <v>1.85728177823328</v>
      </c>
      <c r="L19" s="0" t="n">
        <f aca="false">4*J19+7*K19</f>
        <v>15.6726628205102</v>
      </c>
      <c r="M19" s="0" t="n">
        <f aca="false">L19+2</f>
        <v>17.6726628205102</v>
      </c>
      <c r="N19" s="0" t="n">
        <f aca="false">M19+G19</f>
        <v>17.8992794301673</v>
      </c>
      <c r="P19" s="1"/>
      <c r="Q19" s="1" t="s">
        <v>52</v>
      </c>
      <c r="R19" s="1" t="s">
        <v>41</v>
      </c>
      <c r="S19" s="1" t="s">
        <v>53</v>
      </c>
      <c r="T19" s="1" t="s">
        <v>54</v>
      </c>
      <c r="U19" s="1" t="s">
        <v>55</v>
      </c>
      <c r="V19" s="1" t="s">
        <v>56</v>
      </c>
      <c r="W19" s="1" t="s">
        <v>57</v>
      </c>
      <c r="X19" s="1" t="s">
        <v>58</v>
      </c>
    </row>
    <row r="20" customFormat="false" ht="15" hidden="false" customHeight="false" outlineLevel="0" collapsed="false">
      <c r="B20" s="0" t="n">
        <v>16</v>
      </c>
      <c r="C20" s="0" t="n">
        <v>0.816410774158748</v>
      </c>
      <c r="D20" s="0" t="n">
        <v>0.718637210056238</v>
      </c>
      <c r="E20" s="0" t="n">
        <v>0.765734921129788</v>
      </c>
      <c r="F20" s="0" t="n">
        <v>0.227079440909787</v>
      </c>
      <c r="G20" s="0" t="n">
        <v>0.209995875193979</v>
      </c>
      <c r="I20" s="0" t="n">
        <v>1</v>
      </c>
      <c r="J20" s="0" t="n">
        <f aca="false">3*D20+C20</f>
        <v>2.97232240432746</v>
      </c>
      <c r="K20" s="0" t="n">
        <f aca="false">E20+F20</f>
        <v>0.992814362039575</v>
      </c>
      <c r="L20" s="0" t="n">
        <f aca="false">4*J20+7*K20</f>
        <v>18.8389901515869</v>
      </c>
      <c r="M20" s="0" t="n">
        <f aca="false">L20+2</f>
        <v>20.8389901515869</v>
      </c>
      <c r="N20" s="0" t="n">
        <f aca="false">M20+G20</f>
        <v>21.0489860267809</v>
      </c>
      <c r="P20" s="2" t="s">
        <v>59</v>
      </c>
      <c r="Q20" s="2" t="n">
        <v>7.105427357601E-015</v>
      </c>
      <c r="R20" s="2" t="n">
        <v>6.7016561611693E-016</v>
      </c>
      <c r="S20" s="2" t="n">
        <v>10.6024946471758</v>
      </c>
      <c r="T20" s="2" t="n">
        <v>6.73882272746886E-018</v>
      </c>
      <c r="U20" s="2" t="n">
        <v>5.77533412082439E-015</v>
      </c>
      <c r="V20" s="2" t="n">
        <v>8.43552059437762E-015</v>
      </c>
      <c r="W20" s="2" t="n">
        <v>5.77533412082439E-015</v>
      </c>
      <c r="X20" s="2" t="n">
        <v>8.43552059437762E-015</v>
      </c>
    </row>
    <row r="21" customFormat="false" ht="15" hidden="false" customHeight="false" outlineLevel="0" collapsed="false">
      <c r="B21" s="0" t="n">
        <v>17</v>
      </c>
      <c r="C21" s="0" t="n">
        <v>0.299231352105333</v>
      </c>
      <c r="D21" s="0" t="n">
        <v>0.324584255468126</v>
      </c>
      <c r="E21" s="0" t="n">
        <v>0.491680646679537</v>
      </c>
      <c r="F21" s="0" t="n">
        <v>0.864979566488585</v>
      </c>
      <c r="G21" s="0" t="n">
        <v>0.541514937461685</v>
      </c>
      <c r="I21" s="0" t="n">
        <v>1</v>
      </c>
      <c r="J21" s="0" t="n">
        <f aca="false">3*D21+C21</f>
        <v>1.27298411850971</v>
      </c>
      <c r="K21" s="0" t="n">
        <f aca="false">E21+F21</f>
        <v>1.35666021316812</v>
      </c>
      <c r="L21" s="0" t="n">
        <f aca="false">4*J21+7*K21</f>
        <v>14.5885579662157</v>
      </c>
      <c r="M21" s="0" t="n">
        <f aca="false">L21+2</f>
        <v>16.5885579662157</v>
      </c>
      <c r="N21" s="0" t="n">
        <f aca="false">M21+G21</f>
        <v>17.1300729036774</v>
      </c>
      <c r="P21" s="2" t="s">
        <v>31</v>
      </c>
      <c r="Q21" s="2" t="n">
        <v>4</v>
      </c>
      <c r="R21" s="2" t="n">
        <v>2.17619995562265E-016</v>
      </c>
      <c r="S21" s="2" t="n">
        <v>18380663916774800</v>
      </c>
      <c r="T21" s="2" t="n">
        <v>0</v>
      </c>
      <c r="U21" s="2" t="n">
        <v>4</v>
      </c>
      <c r="V21" s="2" t="n">
        <v>4</v>
      </c>
      <c r="W21" s="2" t="n">
        <v>4</v>
      </c>
      <c r="X21" s="2" t="n">
        <v>4</v>
      </c>
    </row>
    <row r="22" customFormat="false" ht="15" hidden="false" customHeight="false" outlineLevel="0" collapsed="false">
      <c r="B22" s="0" t="n">
        <v>18</v>
      </c>
      <c r="C22" s="0" t="n">
        <v>0.673036794615957</v>
      </c>
      <c r="D22" s="0" t="n">
        <v>0.69884658867751</v>
      </c>
      <c r="E22" s="0" t="n">
        <v>0.0982943326587149</v>
      </c>
      <c r="F22" s="0" t="n">
        <v>0.891046111694972</v>
      </c>
      <c r="G22" s="0" t="n">
        <v>0.950563143652303</v>
      </c>
      <c r="I22" s="0" t="n">
        <v>1</v>
      </c>
      <c r="J22" s="0" t="n">
        <f aca="false">3*D22+C22</f>
        <v>2.76957656064849</v>
      </c>
      <c r="K22" s="0" t="n">
        <f aca="false">E22+F22</f>
        <v>0.989340444353687</v>
      </c>
      <c r="L22" s="0" t="n">
        <f aca="false">4*J22+7*K22</f>
        <v>18.0036893530698</v>
      </c>
      <c r="M22" s="0" t="n">
        <f aca="false">L22+2</f>
        <v>20.0036893530698</v>
      </c>
      <c r="N22" s="0" t="n">
        <f aca="false">M22+G22</f>
        <v>20.9542524967221</v>
      </c>
      <c r="P22" s="3" t="s">
        <v>32</v>
      </c>
      <c r="Q22" s="3" t="n">
        <v>7</v>
      </c>
      <c r="R22" s="3" t="n">
        <v>4.47814144144544E-016</v>
      </c>
      <c r="S22" s="3" t="n">
        <v>15631484828091000</v>
      </c>
      <c r="T22" s="3" t="n">
        <v>0</v>
      </c>
      <c r="U22" s="3" t="n">
        <v>7</v>
      </c>
      <c r="V22" s="3" t="n">
        <v>7</v>
      </c>
      <c r="W22" s="3" t="n">
        <v>7</v>
      </c>
      <c r="X22" s="3" t="n">
        <v>7</v>
      </c>
    </row>
    <row r="23" customFormat="false" ht="15" hidden="false" customHeight="false" outlineLevel="0" collapsed="false">
      <c r="B23" s="0" t="n">
        <v>19</v>
      </c>
      <c r="C23" s="0" t="n">
        <v>0.295977632639052</v>
      </c>
      <c r="D23" s="0" t="n">
        <v>0.489563159832983</v>
      </c>
      <c r="E23" s="0" t="n">
        <v>0.0984738648455592</v>
      </c>
      <c r="F23" s="0" t="n">
        <v>0.664834847584829</v>
      </c>
      <c r="G23" s="0" t="n">
        <v>0.767261955500832</v>
      </c>
      <c r="I23" s="0" t="n">
        <v>1</v>
      </c>
      <c r="J23" s="0" t="n">
        <f aca="false">3*D23+C23</f>
        <v>1.764667112138</v>
      </c>
      <c r="K23" s="0" t="n">
        <f aca="false">E23+F23</f>
        <v>0.763308712430388</v>
      </c>
      <c r="L23" s="0" t="n">
        <f aca="false">4*J23+7*K23</f>
        <v>12.4018294355647</v>
      </c>
      <c r="M23" s="0" t="n">
        <f aca="false">L23+2</f>
        <v>14.4018294355647</v>
      </c>
      <c r="N23" s="0" t="n">
        <f aca="false">M23+G23</f>
        <v>15.1690913910656</v>
      </c>
    </row>
    <row r="24" customFormat="false" ht="15" hidden="false" customHeight="false" outlineLevel="0" collapsed="false">
      <c r="B24" s="0" t="n">
        <v>20</v>
      </c>
      <c r="C24" s="0" t="n">
        <v>0.0516494373990056</v>
      </c>
      <c r="D24" s="0" t="n">
        <v>0.453772762437192</v>
      </c>
      <c r="E24" s="0" t="n">
        <v>0.352381752159414</v>
      </c>
      <c r="F24" s="0" t="n">
        <v>0.474958876058016</v>
      </c>
      <c r="G24" s="0" t="n">
        <v>0.480855325852907</v>
      </c>
      <c r="I24" s="0" t="n">
        <v>1</v>
      </c>
      <c r="J24" s="0" t="n">
        <f aca="false">3*D24+C24</f>
        <v>1.41296772471058</v>
      </c>
      <c r="K24" s="0" t="n">
        <f aca="false">E24+F24</f>
        <v>0.82734062821743</v>
      </c>
      <c r="L24" s="0" t="n">
        <f aca="false">4*J24+7*K24</f>
        <v>11.4432552963643</v>
      </c>
      <c r="M24" s="0" t="n">
        <f aca="false">L24+2</f>
        <v>13.4432552963643</v>
      </c>
      <c r="N24" s="0" t="n">
        <f aca="false">M24+G24</f>
        <v>13.9241106222172</v>
      </c>
      <c r="P24" s="0" t="s">
        <v>36</v>
      </c>
      <c r="S24" s="0" t="s">
        <v>63</v>
      </c>
      <c r="T24" s="0" t="s">
        <v>61</v>
      </c>
      <c r="U24" s="0" t="s">
        <v>65</v>
      </c>
    </row>
    <row r="25" customFormat="false" ht="15" hidden="false" customHeight="false" outlineLevel="0" collapsed="false">
      <c r="B25" s="0" t="n">
        <v>21</v>
      </c>
      <c r="C25" s="0" t="n">
        <v>0.129706388987751</v>
      </c>
      <c r="D25" s="0" t="n">
        <v>0.500087790207444</v>
      </c>
      <c r="E25" s="0" t="n">
        <v>0.174304285536115</v>
      </c>
      <c r="F25" s="0" t="n">
        <v>0.308480370981511</v>
      </c>
      <c r="G25" s="0" t="n">
        <v>0.75762833385855</v>
      </c>
      <c r="I25" s="0" t="n">
        <v>1</v>
      </c>
      <c r="J25" s="0" t="n">
        <f aca="false">3*D25+C25</f>
        <v>1.62996975961008</v>
      </c>
      <c r="K25" s="0" t="n">
        <f aca="false">E25+F25</f>
        <v>0.482784656517626</v>
      </c>
      <c r="L25" s="0" t="n">
        <f aca="false">4*J25+7*K25</f>
        <v>9.89937163406371</v>
      </c>
      <c r="M25" s="0" t="n">
        <f aca="false">L25+2</f>
        <v>11.8993716340637</v>
      </c>
      <c r="N25" s="0" t="n">
        <f aca="false">M25+G25</f>
        <v>12.6569999679223</v>
      </c>
    </row>
    <row r="26" customFormat="false" ht="15" hidden="false" customHeight="false" outlineLevel="0" collapsed="false">
      <c r="B26" s="0" t="n">
        <v>22</v>
      </c>
      <c r="C26" s="0" t="n">
        <v>0.875186971276398</v>
      </c>
      <c r="D26" s="0" t="n">
        <v>0.384896005586624</v>
      </c>
      <c r="E26" s="0" t="n">
        <v>0.431505757440759</v>
      </c>
      <c r="F26" s="0" t="n">
        <v>0.208583631816916</v>
      </c>
      <c r="G26" s="0" t="n">
        <v>0.630709563119967</v>
      </c>
      <c r="I26" s="0" t="n">
        <v>1</v>
      </c>
      <c r="J26" s="0" t="n">
        <f aca="false">3*D26+C26</f>
        <v>2.02987498803627</v>
      </c>
      <c r="K26" s="0" t="n">
        <f aca="false">E26+F26</f>
        <v>0.640089389257675</v>
      </c>
      <c r="L26" s="0" t="n">
        <f aca="false">4*J26+7*K26</f>
        <v>12.6001256769488</v>
      </c>
      <c r="M26" s="0" t="n">
        <f aca="false">L26+2</f>
        <v>14.6001256769488</v>
      </c>
      <c r="N26" s="0" t="n">
        <f aca="false">M26+G26</f>
        <v>15.2308352400688</v>
      </c>
      <c r="P26" s="1" t="s">
        <v>37</v>
      </c>
      <c r="Q26" s="1"/>
    </row>
    <row r="27" customFormat="false" ht="15" hidden="false" customHeight="false" outlineLevel="0" collapsed="false">
      <c r="B27" s="0" t="n">
        <v>23</v>
      </c>
      <c r="C27" s="0" t="n">
        <v>0.787938763847282</v>
      </c>
      <c r="D27" s="0" t="n">
        <v>0.154067435010658</v>
      </c>
      <c r="E27" s="0" t="n">
        <v>0.492745784642418</v>
      </c>
      <c r="F27" s="0" t="n">
        <v>0.530470148673796</v>
      </c>
      <c r="G27" s="0" t="n">
        <v>0.661954247470723</v>
      </c>
      <c r="I27" s="0" t="n">
        <v>1</v>
      </c>
      <c r="J27" s="0" t="n">
        <f aca="false">3*D27+C27</f>
        <v>1.25014106887926</v>
      </c>
      <c r="K27" s="0" t="n">
        <f aca="false">E27+F27</f>
        <v>1.02321593331621</v>
      </c>
      <c r="L27" s="0" t="n">
        <f aca="false">4*J27+7*K27</f>
        <v>12.1630758087305</v>
      </c>
      <c r="M27" s="0" t="n">
        <f aca="false">L27+2</f>
        <v>14.1630758087305</v>
      </c>
      <c r="N27" s="0" t="n">
        <f aca="false">M27+G27</f>
        <v>14.8250300562012</v>
      </c>
      <c r="P27" s="2" t="s">
        <v>38</v>
      </c>
      <c r="Q27" s="2" t="n">
        <v>1</v>
      </c>
    </row>
    <row r="28" customFormat="false" ht="15" hidden="false" customHeight="false" outlineLevel="0" collapsed="false">
      <c r="B28" s="0" t="n">
        <v>24</v>
      </c>
      <c r="C28" s="0" t="n">
        <v>0.787971646783433</v>
      </c>
      <c r="D28" s="0" t="n">
        <v>0.549307682997551</v>
      </c>
      <c r="E28" s="0" t="n">
        <v>0.0499631615706003</v>
      </c>
      <c r="F28" s="0" t="n">
        <v>0.43598754846872</v>
      </c>
      <c r="G28" s="0" t="n">
        <v>0.882308249571648</v>
      </c>
      <c r="I28" s="0" t="n">
        <v>1</v>
      </c>
      <c r="J28" s="0" t="n">
        <f aca="false">3*D28+C28</f>
        <v>2.43589469577609</v>
      </c>
      <c r="K28" s="0" t="n">
        <f aca="false">E28+F28</f>
        <v>0.48595071003932</v>
      </c>
      <c r="L28" s="0" t="n">
        <f aca="false">4*J28+7*K28</f>
        <v>13.1452337533796</v>
      </c>
      <c r="M28" s="0" t="n">
        <f aca="false">L28+2</f>
        <v>15.1452337533796</v>
      </c>
      <c r="N28" s="0" t="n">
        <f aca="false">M28+G28</f>
        <v>16.0275420029512</v>
      </c>
      <c r="P28" s="2" t="s">
        <v>39</v>
      </c>
      <c r="Q28" s="2" t="n">
        <v>1</v>
      </c>
    </row>
    <row r="29" customFormat="false" ht="15" hidden="false" customHeight="false" outlineLevel="0" collapsed="false">
      <c r="B29" s="0" t="n">
        <v>25</v>
      </c>
      <c r="C29" s="0" t="n">
        <v>0.326916564711773</v>
      </c>
      <c r="D29" s="0" t="n">
        <v>0.217830181888809</v>
      </c>
      <c r="E29" s="0" t="n">
        <v>0.467969492397036</v>
      </c>
      <c r="F29" s="0" t="n">
        <v>0.166299628563969</v>
      </c>
      <c r="G29" s="0" t="n">
        <v>0.396023877824238</v>
      </c>
      <c r="I29" s="0" t="n">
        <v>1</v>
      </c>
      <c r="J29" s="0" t="n">
        <f aca="false">3*D29+C29</f>
        <v>0.9804071103782</v>
      </c>
      <c r="K29" s="0" t="n">
        <f aca="false">E29+F29</f>
        <v>0.634269120961005</v>
      </c>
      <c r="L29" s="0" t="n">
        <f aca="false">4*J29+7*K29</f>
        <v>8.36151228823984</v>
      </c>
      <c r="M29" s="0" t="n">
        <f aca="false">L29+2</f>
        <v>10.3615122882398</v>
      </c>
      <c r="N29" s="0" t="n">
        <f aca="false">M29+G29</f>
        <v>10.7575361660641</v>
      </c>
      <c r="P29" s="2" t="s">
        <v>40</v>
      </c>
      <c r="Q29" s="2" t="n">
        <v>0.989795918367347</v>
      </c>
    </row>
    <row r="30" customFormat="false" ht="15" hidden="false" customHeight="false" outlineLevel="0" collapsed="false">
      <c r="B30" s="0" t="n">
        <v>26</v>
      </c>
      <c r="C30" s="0" t="n">
        <v>0.38209052618087</v>
      </c>
      <c r="D30" s="0" t="n">
        <v>0.738246184828882</v>
      </c>
      <c r="E30" s="0" t="n">
        <v>0.28519691296912</v>
      </c>
      <c r="F30" s="0" t="n">
        <v>0.170825777661731</v>
      </c>
      <c r="G30" s="0" t="n">
        <v>0.557011647477923</v>
      </c>
      <c r="I30" s="0" t="n">
        <v>1</v>
      </c>
      <c r="J30" s="0" t="n">
        <f aca="false">3*D30+C30</f>
        <v>2.59682908066752</v>
      </c>
      <c r="K30" s="0" t="n">
        <f aca="false">E30+F30</f>
        <v>0.456022690630851</v>
      </c>
      <c r="L30" s="0" t="n">
        <f aca="false">4*J30+7*K30</f>
        <v>13.579475157086</v>
      </c>
      <c r="M30" s="0" t="n">
        <f aca="false">L30+2</f>
        <v>15.579475157086</v>
      </c>
      <c r="N30" s="0" t="n">
        <f aca="false">M30+G30</f>
        <v>16.1364868045639</v>
      </c>
      <c r="P30" s="2" t="s">
        <v>41</v>
      </c>
      <c r="Q30" s="2" t="n">
        <v>3.32592066350097E-015</v>
      </c>
    </row>
    <row r="31" customFormat="false" ht="15" hidden="false" customHeight="false" outlineLevel="0" collapsed="false">
      <c r="B31" s="0" t="n">
        <v>27</v>
      </c>
      <c r="C31" s="0" t="n">
        <v>0.514838162342434</v>
      </c>
      <c r="D31" s="0" t="n">
        <v>0.671013423456199</v>
      </c>
      <c r="E31" s="0" t="n">
        <v>0.780100128154943</v>
      </c>
      <c r="F31" s="0" t="n">
        <v>0.123685338711406</v>
      </c>
      <c r="G31" s="0" t="n">
        <v>0.734594460015887</v>
      </c>
      <c r="I31" s="0" t="n">
        <v>1</v>
      </c>
      <c r="J31" s="0" t="n">
        <f aca="false">3*D31+C31</f>
        <v>2.52787843271103</v>
      </c>
      <c r="K31" s="0" t="n">
        <f aca="false">E31+F31</f>
        <v>0.903785466866349</v>
      </c>
      <c r="L31" s="0" t="n">
        <f aca="false">4*J31+7*K31</f>
        <v>16.4380119989086</v>
      </c>
      <c r="M31" s="0" t="n">
        <f aca="false">L31+2</f>
        <v>18.4380119989086</v>
      </c>
      <c r="N31" s="0" t="n">
        <f aca="false">M31+G31</f>
        <v>19.1726064589245</v>
      </c>
      <c r="P31" s="3" t="s">
        <v>42</v>
      </c>
      <c r="Q31" s="3" t="n">
        <v>100</v>
      </c>
    </row>
    <row r="32" customFormat="false" ht="15" hidden="false" customHeight="false" outlineLevel="0" collapsed="false">
      <c r="B32" s="0" t="n">
        <v>28</v>
      </c>
      <c r="C32" s="0" t="n">
        <v>0.00920616880575498</v>
      </c>
      <c r="D32" s="0" t="n">
        <v>0.214417868568015</v>
      </c>
      <c r="E32" s="0" t="n">
        <v>0.355540351902897</v>
      </c>
      <c r="F32" s="0" t="n">
        <v>0.801140531486592</v>
      </c>
      <c r="G32" s="0" t="n">
        <v>0.862423093566607</v>
      </c>
      <c r="I32" s="0" t="n">
        <v>1</v>
      </c>
      <c r="J32" s="0" t="n">
        <f aca="false">3*D32+C32</f>
        <v>0.6524597745098</v>
      </c>
      <c r="K32" s="0" t="n">
        <f aca="false">E32+F32</f>
        <v>1.15668088338949</v>
      </c>
      <c r="L32" s="0" t="n">
        <f aca="false">4*J32+7*K32</f>
        <v>10.7066052817656</v>
      </c>
      <c r="M32" s="0" t="n">
        <f aca="false">L32+2</f>
        <v>12.7066052817656</v>
      </c>
      <c r="N32" s="0" t="n">
        <f aca="false">M32+G32</f>
        <v>13.5690283753322</v>
      </c>
    </row>
    <row r="33" customFormat="false" ht="15" hidden="false" customHeight="false" outlineLevel="0" collapsed="false">
      <c r="B33" s="0" t="n">
        <v>29</v>
      </c>
      <c r="C33" s="0" t="n">
        <v>0.631978682193922</v>
      </c>
      <c r="D33" s="0" t="n">
        <v>0.500184711042543</v>
      </c>
      <c r="E33" s="0" t="n">
        <v>0.560834393227149</v>
      </c>
      <c r="F33" s="0" t="n">
        <v>0.96472653087961</v>
      </c>
      <c r="G33" s="0" t="n">
        <v>0.218558496358204</v>
      </c>
      <c r="I33" s="0" t="n">
        <v>1</v>
      </c>
      <c r="J33" s="0" t="n">
        <f aca="false">3*D33+C33</f>
        <v>2.13253281532155</v>
      </c>
      <c r="K33" s="0" t="n">
        <f aca="false">E33+F33</f>
        <v>1.52556092410676</v>
      </c>
      <c r="L33" s="0" t="n">
        <f aca="false">4*J33+7*K33</f>
        <v>19.2090577300335</v>
      </c>
      <c r="M33" s="0" t="n">
        <f aca="false">L33+2</f>
        <v>21.2090577300335</v>
      </c>
      <c r="N33" s="0" t="n">
        <f aca="false">M33+G33</f>
        <v>21.4276162263917</v>
      </c>
      <c r="P33" s="0" t="s">
        <v>43</v>
      </c>
    </row>
    <row r="34" customFormat="false" ht="15" hidden="false" customHeight="false" outlineLevel="0" collapsed="false">
      <c r="B34" s="0" t="n">
        <v>30</v>
      </c>
      <c r="C34" s="0" t="n">
        <v>0.624871969585478</v>
      </c>
      <c r="D34" s="0" t="n">
        <v>0.608859109332345</v>
      </c>
      <c r="E34" s="0" t="n">
        <v>0.882588523932054</v>
      </c>
      <c r="F34" s="0" t="n">
        <v>0.295959548124312</v>
      </c>
      <c r="G34" s="0" t="n">
        <v>0.952090240767488</v>
      </c>
      <c r="I34" s="0" t="n">
        <v>1</v>
      </c>
      <c r="J34" s="0" t="n">
        <f aca="false">3*D34+C34</f>
        <v>2.45144929758251</v>
      </c>
      <c r="K34" s="0" t="n">
        <f aca="false">E34+F34</f>
        <v>1.17854807205637</v>
      </c>
      <c r="L34" s="0" t="n">
        <f aca="false">4*J34+7*K34</f>
        <v>18.0556336947246</v>
      </c>
      <c r="M34" s="0" t="n">
        <f aca="false">L34+2</f>
        <v>20.0556336947246</v>
      </c>
      <c r="N34" s="0" t="n">
        <f aca="false">M34+G34</f>
        <v>21.0077239354921</v>
      </c>
      <c r="P34" s="1"/>
      <c r="Q34" s="1" t="s">
        <v>44</v>
      </c>
      <c r="R34" s="1" t="s">
        <v>45</v>
      </c>
      <c r="S34" s="1" t="s">
        <v>46</v>
      </c>
      <c r="T34" s="1" t="s">
        <v>47</v>
      </c>
      <c r="U34" s="1" t="s">
        <v>48</v>
      </c>
    </row>
    <row r="35" customFormat="false" ht="15" hidden="false" customHeight="false" outlineLevel="0" collapsed="false">
      <c r="B35" s="0" t="n">
        <v>31</v>
      </c>
      <c r="C35" s="0" t="n">
        <v>0.886249103886424</v>
      </c>
      <c r="D35" s="0" t="n">
        <v>0.00677441517936273</v>
      </c>
      <c r="E35" s="0" t="n">
        <v>0.942197456191007</v>
      </c>
      <c r="F35" s="0" t="n">
        <v>0.257571714964695</v>
      </c>
      <c r="G35" s="0" t="n">
        <v>0.305898739510109</v>
      </c>
      <c r="I35" s="0" t="n">
        <v>1</v>
      </c>
      <c r="J35" s="0" t="n">
        <f aca="false">3*D35+C35</f>
        <v>0.906572349424512</v>
      </c>
      <c r="K35" s="0" t="n">
        <f aca="false">E35+F35</f>
        <v>1.1997691711557</v>
      </c>
      <c r="L35" s="0" t="n">
        <f aca="false">4*J35+7*K35</f>
        <v>12.024673595788</v>
      </c>
      <c r="M35" s="0" t="n">
        <f aca="false">L35+2</f>
        <v>14.024673595788</v>
      </c>
      <c r="N35" s="0" t="n">
        <f aca="false">M35+G35</f>
        <v>14.3305723352981</v>
      </c>
      <c r="P35" s="2" t="s">
        <v>49</v>
      </c>
      <c r="Q35" s="2" t="n">
        <v>2</v>
      </c>
      <c r="R35" s="2" t="n">
        <v>24173.0662424583</v>
      </c>
      <c r="S35" s="2" t="n">
        <v>12086.5331212292</v>
      </c>
      <c r="T35" s="2" t="n">
        <v>1.0926422150684E+033</v>
      </c>
      <c r="U35" s="2" t="n">
        <v>0</v>
      </c>
    </row>
    <row r="36" customFormat="false" ht="15" hidden="false" customHeight="false" outlineLevel="0" collapsed="false">
      <c r="B36" s="0" t="n">
        <v>32</v>
      </c>
      <c r="C36" s="0" t="n">
        <v>0.104796713705448</v>
      </c>
      <c r="D36" s="0" t="n">
        <v>0.426956839910381</v>
      </c>
      <c r="E36" s="0" t="n">
        <v>0.238568017531765</v>
      </c>
      <c r="F36" s="0" t="n">
        <v>0.529274192568775</v>
      </c>
      <c r="G36" s="0" t="n">
        <v>0.427777504803226</v>
      </c>
      <c r="I36" s="0" t="n">
        <v>1</v>
      </c>
      <c r="J36" s="0" t="n">
        <f aca="false">3*D36+C36</f>
        <v>1.38566723343659</v>
      </c>
      <c r="K36" s="0" t="n">
        <f aca="false">E36+F36</f>
        <v>0.76784221010054</v>
      </c>
      <c r="L36" s="0" t="n">
        <f aca="false">4*J36+7*K36</f>
        <v>10.9175644044501</v>
      </c>
      <c r="M36" s="0" t="n">
        <f aca="false">L36+2</f>
        <v>12.9175644044501</v>
      </c>
      <c r="N36" s="0" t="n">
        <f aca="false">M36+G36</f>
        <v>13.3453419092534</v>
      </c>
      <c r="P36" s="2" t="s">
        <v>50</v>
      </c>
      <c r="Q36" s="2" t="n">
        <v>98</v>
      </c>
      <c r="R36" s="2" t="n">
        <v>1.08405132947047E-027</v>
      </c>
      <c r="S36" s="2" t="n">
        <v>1.10617482599027E-029</v>
      </c>
      <c r="T36" s="2"/>
      <c r="U36" s="2"/>
    </row>
    <row r="37" customFormat="false" ht="15" hidden="false" customHeight="false" outlineLevel="0" collapsed="false">
      <c r="B37" s="0" t="n">
        <v>33</v>
      </c>
      <c r="C37" s="0" t="n">
        <v>0.813520183012431</v>
      </c>
      <c r="D37" s="0" t="n">
        <v>0.866947270845382</v>
      </c>
      <c r="E37" s="0" t="n">
        <v>0.0443394603701982</v>
      </c>
      <c r="F37" s="0" t="n">
        <v>0.961998222957418</v>
      </c>
      <c r="G37" s="0" t="n">
        <v>0.570653270906829</v>
      </c>
      <c r="I37" s="0" t="n">
        <v>1</v>
      </c>
      <c r="J37" s="0" t="n">
        <f aca="false">3*D37+C37</f>
        <v>3.41436199554858</v>
      </c>
      <c r="K37" s="0" t="n">
        <f aca="false">E37+F37</f>
        <v>1.00633768332762</v>
      </c>
      <c r="L37" s="0" t="n">
        <f aca="false">4*J37+7*K37</f>
        <v>20.7018117654876</v>
      </c>
      <c r="M37" s="0" t="n">
        <f aca="false">L37+2</f>
        <v>22.7018117654876</v>
      </c>
      <c r="N37" s="0" t="n">
        <f aca="false">M37+G37</f>
        <v>23.2724650363944</v>
      </c>
      <c r="P37" s="3" t="s">
        <v>51</v>
      </c>
      <c r="Q37" s="3" t="n">
        <v>100</v>
      </c>
      <c r="R37" s="3" t="n">
        <v>24173.0662424583</v>
      </c>
      <c r="S37" s="3"/>
      <c r="T37" s="3"/>
      <c r="U37" s="3"/>
    </row>
    <row r="38" customFormat="false" ht="15" hidden="false" customHeight="false" outlineLevel="0" collapsed="false">
      <c r="B38" s="0" t="n">
        <v>34</v>
      </c>
      <c r="C38" s="0" t="n">
        <v>0.231952998166693</v>
      </c>
      <c r="D38" s="0" t="n">
        <v>0.783829802133145</v>
      </c>
      <c r="E38" s="0" t="n">
        <v>0.0129024062636375</v>
      </c>
      <c r="F38" s="0" t="n">
        <v>0.755452770267124</v>
      </c>
      <c r="G38" s="0" t="n">
        <v>0.639844411320128</v>
      </c>
      <c r="I38" s="0" t="n">
        <v>1</v>
      </c>
      <c r="J38" s="0" t="n">
        <f aca="false">3*D38+C38</f>
        <v>2.58344240456613</v>
      </c>
      <c r="K38" s="0" t="n">
        <f aca="false">E38+F38</f>
        <v>0.768355176530762</v>
      </c>
      <c r="L38" s="0" t="n">
        <f aca="false">4*J38+7*K38</f>
        <v>15.7122558539798</v>
      </c>
      <c r="M38" s="0" t="n">
        <f aca="false">L38+2</f>
        <v>17.7122558539798</v>
      </c>
      <c r="N38" s="0" t="n">
        <f aca="false">M38+G38</f>
        <v>18.3521002653</v>
      </c>
    </row>
    <row r="39" customFormat="false" ht="15" hidden="false" customHeight="false" outlineLevel="0" collapsed="false">
      <c r="B39" s="0" t="n">
        <v>35</v>
      </c>
      <c r="C39" s="0" t="n">
        <v>0.429057907190688</v>
      </c>
      <c r="D39" s="0" t="n">
        <v>0.385749863788871</v>
      </c>
      <c r="E39" s="0" t="n">
        <v>0.453179285183081</v>
      </c>
      <c r="F39" s="0" t="n">
        <v>0.781895436262381</v>
      </c>
      <c r="G39" s="0" t="n">
        <v>0.811106297520796</v>
      </c>
      <c r="I39" s="0" t="n">
        <v>1</v>
      </c>
      <c r="J39" s="0" t="n">
        <f aca="false">3*D39+C39</f>
        <v>1.5863074985573</v>
      </c>
      <c r="K39" s="0" t="n">
        <f aca="false">E39+F39</f>
        <v>1.23507472144546</v>
      </c>
      <c r="L39" s="0" t="n">
        <f aca="false">4*J39+7*K39</f>
        <v>14.9907530443474</v>
      </c>
      <c r="M39" s="0" t="n">
        <f aca="false">L39+2</f>
        <v>16.9907530443474</v>
      </c>
      <c r="N39" s="0" t="n">
        <f aca="false">M39+G39</f>
        <v>17.8018593418682</v>
      </c>
      <c r="P39" s="1"/>
      <c r="Q39" s="1" t="s">
        <v>52</v>
      </c>
      <c r="R39" s="1" t="s">
        <v>41</v>
      </c>
      <c r="S39" s="1" t="s">
        <v>53</v>
      </c>
      <c r="T39" s="1" t="s">
        <v>54</v>
      </c>
      <c r="U39" s="1" t="s">
        <v>55</v>
      </c>
      <c r="V39" s="1" t="s">
        <v>56</v>
      </c>
      <c r="W39" s="1" t="s">
        <v>57</v>
      </c>
      <c r="X39" s="1" t="s">
        <v>58</v>
      </c>
    </row>
    <row r="40" customFormat="false" ht="15" hidden="false" customHeight="false" outlineLevel="0" collapsed="false">
      <c r="B40" s="0" t="n">
        <v>36</v>
      </c>
      <c r="C40" s="0" t="n">
        <v>0.128894516783132</v>
      </c>
      <c r="D40" s="0" t="n">
        <v>0.917600114138659</v>
      </c>
      <c r="E40" s="0" t="n">
        <v>0.446113961827601</v>
      </c>
      <c r="F40" s="0" t="n">
        <v>0.512499597514495</v>
      </c>
      <c r="G40" s="0" t="n">
        <v>0.54759953188263</v>
      </c>
      <c r="I40" s="0" t="n">
        <v>1</v>
      </c>
      <c r="J40" s="0" t="n">
        <f aca="false">3*D40+C40</f>
        <v>2.88169485919911</v>
      </c>
      <c r="K40" s="0" t="n">
        <f aca="false">E40+F40</f>
        <v>0.958613559342096</v>
      </c>
      <c r="L40" s="0" t="n">
        <f aca="false">4*J40+7*K40</f>
        <v>18.2370743521911</v>
      </c>
      <c r="M40" s="0" t="n">
        <f aca="false">L40+2</f>
        <v>20.2370743521911</v>
      </c>
      <c r="N40" s="0" t="n">
        <f aca="false">M40+G40</f>
        <v>20.7846738840737</v>
      </c>
      <c r="P40" s="2" t="s">
        <v>59</v>
      </c>
      <c r="Q40" s="2" t="n">
        <v>0</v>
      </c>
      <c r="R40" s="2" t="e">
        <f aca="false">#N/A</f>
        <v>#N/A</v>
      </c>
      <c r="S40" s="2" t="e">
        <f aca="false">#N/A</f>
        <v>#N/A</v>
      </c>
      <c r="T40" s="2" t="e">
        <f aca="false">#N/A</f>
        <v>#N/A</v>
      </c>
      <c r="U40" s="2" t="e">
        <f aca="false">#N/A</f>
        <v>#N/A</v>
      </c>
      <c r="V40" s="2" t="e">
        <f aca="false">#N/A</f>
        <v>#N/A</v>
      </c>
      <c r="W40" s="2" t="e">
        <f aca="false">#N/A</f>
        <v>#N/A</v>
      </c>
      <c r="X40" s="2" t="e">
        <f aca="false">#N/A</f>
        <v>#N/A</v>
      </c>
    </row>
    <row r="41" customFormat="false" ht="15" hidden="false" customHeight="false" outlineLevel="0" collapsed="false">
      <c r="B41" s="0" t="n">
        <v>37</v>
      </c>
      <c r="C41" s="0" t="n">
        <v>0.214434278041727</v>
      </c>
      <c r="D41" s="0" t="n">
        <v>0.404272536888595</v>
      </c>
      <c r="E41" s="0" t="n">
        <v>0.00299792341321692</v>
      </c>
      <c r="F41" s="0" t="n">
        <v>0.317258811529529</v>
      </c>
      <c r="G41" s="0" t="n">
        <v>0.0126653677366295</v>
      </c>
      <c r="I41" s="0" t="n">
        <v>1</v>
      </c>
      <c r="J41" s="0" t="n">
        <f aca="false">3*D41+C41</f>
        <v>1.42725188870751</v>
      </c>
      <c r="K41" s="0" t="n">
        <f aca="false">E41+F41</f>
        <v>0.320256734942746</v>
      </c>
      <c r="L41" s="0" t="n">
        <f aca="false">4*J41+7*K41</f>
        <v>7.95080469942927</v>
      </c>
      <c r="M41" s="0" t="n">
        <f aca="false">L41+2</f>
        <v>9.95080469942927</v>
      </c>
      <c r="N41" s="0" t="n">
        <f aca="false">M41+G41</f>
        <v>9.9634700671659</v>
      </c>
      <c r="P41" s="2" t="s">
        <v>31</v>
      </c>
      <c r="Q41" s="2" t="n">
        <v>4</v>
      </c>
      <c r="R41" s="2" t="n">
        <v>2.98508098141224E-016</v>
      </c>
      <c r="S41" s="2" t="n">
        <v>13399971474501200</v>
      </c>
      <c r="T41" s="2" t="n">
        <v>0</v>
      </c>
      <c r="U41" s="2" t="n">
        <v>4</v>
      </c>
      <c r="V41" s="2" t="n">
        <v>4</v>
      </c>
      <c r="W41" s="2" t="n">
        <v>4</v>
      </c>
      <c r="X41" s="2" t="n">
        <v>4</v>
      </c>
    </row>
    <row r="42" customFormat="false" ht="15" hidden="false" customHeight="false" outlineLevel="0" collapsed="false">
      <c r="B42" s="0" t="n">
        <v>38</v>
      </c>
      <c r="C42" s="0" t="n">
        <v>0.932406260889658</v>
      </c>
      <c r="D42" s="0" t="n">
        <v>0.0447042224995087</v>
      </c>
      <c r="E42" s="0" t="n">
        <v>0.990363622237776</v>
      </c>
      <c r="F42" s="0" t="n">
        <v>0.428317434862036</v>
      </c>
      <c r="G42" s="0" t="n">
        <v>0.386465918962183</v>
      </c>
      <c r="I42" s="0" t="n">
        <v>1</v>
      </c>
      <c r="J42" s="0" t="n">
        <f aca="false">3*D42+C42</f>
        <v>1.06651892838818</v>
      </c>
      <c r="K42" s="0" t="n">
        <f aca="false">E42+F42</f>
        <v>1.41868105709981</v>
      </c>
      <c r="L42" s="0" t="n">
        <f aca="false">4*J42+7*K42</f>
        <v>14.1968431132514</v>
      </c>
      <c r="M42" s="0" t="n">
        <f aca="false">L42+2</f>
        <v>16.1968431132514</v>
      </c>
      <c r="N42" s="0" t="n">
        <f aca="false">M42+G42</f>
        <v>16.5833090322136</v>
      </c>
      <c r="P42" s="3" t="s">
        <v>32</v>
      </c>
      <c r="Q42" s="3" t="n">
        <v>7</v>
      </c>
      <c r="R42" s="3" t="n">
        <v>5.89827158154212E-016</v>
      </c>
      <c r="S42" s="3" t="n">
        <v>11867883503203900</v>
      </c>
      <c r="T42" s="3" t="n">
        <v>0</v>
      </c>
      <c r="U42" s="3" t="n">
        <v>7</v>
      </c>
      <c r="V42" s="3" t="n">
        <v>7</v>
      </c>
      <c r="W42" s="3" t="n">
        <v>7</v>
      </c>
      <c r="X42" s="3" t="n">
        <v>7</v>
      </c>
    </row>
    <row r="43" customFormat="false" ht="15" hidden="false" customHeight="false" outlineLevel="0" collapsed="false">
      <c r="B43" s="0" t="n">
        <v>39</v>
      </c>
      <c r="C43" s="0" t="n">
        <v>0.652299202368519</v>
      </c>
      <c r="D43" s="0" t="n">
        <v>0.140897297961106</v>
      </c>
      <c r="E43" s="0" t="n">
        <v>0.948054092216381</v>
      </c>
      <c r="F43" s="0" t="n">
        <v>0.337063882854306</v>
      </c>
      <c r="G43" s="0" t="n">
        <v>0.840059254161479</v>
      </c>
      <c r="I43" s="0" t="n">
        <v>1</v>
      </c>
      <c r="J43" s="0" t="n">
        <f aca="false">3*D43+C43</f>
        <v>1.07499109625184</v>
      </c>
      <c r="K43" s="0" t="n">
        <f aca="false">E43+F43</f>
        <v>1.28511797507069</v>
      </c>
      <c r="L43" s="0" t="n">
        <f aca="false">4*J43+7*K43</f>
        <v>13.2957902105022</v>
      </c>
      <c r="M43" s="0" t="n">
        <f aca="false">L43+2</f>
        <v>15.2957902105022</v>
      </c>
      <c r="N43" s="0" t="n">
        <f aca="false">M43+G43</f>
        <v>16.1358494646636</v>
      </c>
    </row>
    <row r="44" customFormat="false" ht="15" hidden="false" customHeight="false" outlineLevel="0" collapsed="false">
      <c r="B44" s="0" t="n">
        <v>40</v>
      </c>
      <c r="C44" s="0" t="n">
        <v>0.407826322433053</v>
      </c>
      <c r="D44" s="0" t="n">
        <v>0.160346958111051</v>
      </c>
      <c r="E44" s="0" t="n">
        <v>0.992175832204315</v>
      </c>
      <c r="F44" s="0" t="n">
        <v>0.316371473979668</v>
      </c>
      <c r="G44" s="0" t="n">
        <v>0.815203081578605</v>
      </c>
      <c r="I44" s="0" t="n">
        <v>1</v>
      </c>
      <c r="J44" s="0" t="n">
        <f aca="false">3*D44+C44</f>
        <v>0.888867196766206</v>
      </c>
      <c r="K44" s="0" t="n">
        <f aca="false">E44+F44</f>
        <v>1.30854730618398</v>
      </c>
      <c r="L44" s="0" t="n">
        <f aca="false">4*J44+7*K44</f>
        <v>12.7152999303527</v>
      </c>
      <c r="M44" s="0" t="n">
        <f aca="false">L44+2</f>
        <v>14.7152999303527</v>
      </c>
      <c r="N44" s="0" t="n">
        <f aca="false">M44+G44</f>
        <v>15.5305030119313</v>
      </c>
      <c r="P44" s="0" t="s">
        <v>36</v>
      </c>
      <c r="S44" s="0" t="s">
        <v>63</v>
      </c>
      <c r="T44" s="0" t="s">
        <v>62</v>
      </c>
      <c r="U44" s="0" t="s">
        <v>64</v>
      </c>
    </row>
    <row r="45" customFormat="false" ht="15" hidden="false" customHeight="false" outlineLevel="0" collapsed="false">
      <c r="B45" s="0" t="n">
        <v>41</v>
      </c>
      <c r="C45" s="0" t="n">
        <v>0.770202600123814</v>
      </c>
      <c r="D45" s="0" t="n">
        <v>0.126307664914244</v>
      </c>
      <c r="E45" s="0" t="n">
        <v>0.455151573330365</v>
      </c>
      <c r="F45" s="0" t="n">
        <v>0.54910561083989</v>
      </c>
      <c r="G45" s="0" t="n">
        <v>0.237334854148425</v>
      </c>
      <c r="I45" s="0" t="n">
        <v>1</v>
      </c>
      <c r="J45" s="0" t="n">
        <f aca="false">3*D45+C45</f>
        <v>1.14912559486655</v>
      </c>
      <c r="K45" s="0" t="n">
        <f aca="false">E45+F45</f>
        <v>1.00425718417026</v>
      </c>
      <c r="L45" s="0" t="n">
        <f aca="false">4*J45+7*K45</f>
        <v>11.626302668658</v>
      </c>
      <c r="M45" s="0" t="n">
        <f aca="false">L45+2</f>
        <v>13.626302668658</v>
      </c>
      <c r="N45" s="0" t="n">
        <f aca="false">M45+G45</f>
        <v>13.8636375228064</v>
      </c>
    </row>
    <row r="46" customFormat="false" ht="15" hidden="false" customHeight="false" outlineLevel="0" collapsed="false">
      <c r="B46" s="0" t="n">
        <v>42</v>
      </c>
      <c r="C46" s="0" t="n">
        <v>0.717914157115957</v>
      </c>
      <c r="D46" s="0" t="n">
        <v>0.211345244890643</v>
      </c>
      <c r="E46" s="0" t="n">
        <v>0.020223307332487</v>
      </c>
      <c r="F46" s="0" t="n">
        <v>0.387129187300638</v>
      </c>
      <c r="G46" s="0" t="n">
        <v>0.852719095615907</v>
      </c>
      <c r="I46" s="0" t="n">
        <v>1</v>
      </c>
      <c r="J46" s="0" t="n">
        <f aca="false">3*D46+C46</f>
        <v>1.35194989178789</v>
      </c>
      <c r="K46" s="0" t="n">
        <f aca="false">E46+F46</f>
        <v>0.407352494633125</v>
      </c>
      <c r="L46" s="0" t="n">
        <f aca="false">4*J46+7*K46</f>
        <v>8.25926702958342</v>
      </c>
      <c r="M46" s="0" t="n">
        <f aca="false">L46+2</f>
        <v>10.2592670295834</v>
      </c>
      <c r="N46" s="0" t="n">
        <f aca="false">M46+G46</f>
        <v>11.1119861251993</v>
      </c>
      <c r="P46" s="1" t="s">
        <v>37</v>
      </c>
      <c r="Q46" s="1"/>
    </row>
    <row r="47" customFormat="false" ht="15" hidden="false" customHeight="false" outlineLevel="0" collapsed="false">
      <c r="B47" s="0" t="n">
        <v>43</v>
      </c>
      <c r="C47" s="0" t="n">
        <v>0.335214570204452</v>
      </c>
      <c r="D47" s="0" t="n">
        <v>0.617663783051405</v>
      </c>
      <c r="E47" s="0" t="n">
        <v>0.182125477293409</v>
      </c>
      <c r="F47" s="0" t="n">
        <v>0.51283804897645</v>
      </c>
      <c r="G47" s="0" t="n">
        <v>0.576300095362715</v>
      </c>
      <c r="I47" s="0" t="n">
        <v>1</v>
      </c>
      <c r="J47" s="0" t="n">
        <f aca="false">3*D47+C47</f>
        <v>2.18820591935867</v>
      </c>
      <c r="K47" s="0" t="n">
        <f aca="false">E47+F47</f>
        <v>0.694963526269859</v>
      </c>
      <c r="L47" s="0" t="n">
        <f aca="false">4*J47+7*K47</f>
        <v>13.6175683613237</v>
      </c>
      <c r="M47" s="0" t="n">
        <f aca="false">L47+2</f>
        <v>15.6175683613237</v>
      </c>
      <c r="N47" s="0" t="n">
        <f aca="false">M47+G47</f>
        <v>16.1938684566864</v>
      </c>
      <c r="P47" s="2" t="s">
        <v>38</v>
      </c>
      <c r="Q47" s="2" t="n">
        <v>1</v>
      </c>
    </row>
    <row r="48" customFormat="false" ht="15" hidden="false" customHeight="false" outlineLevel="0" collapsed="false">
      <c r="B48" s="0" t="n">
        <v>44</v>
      </c>
      <c r="C48" s="0" t="n">
        <v>0.76864986572792</v>
      </c>
      <c r="D48" s="0" t="n">
        <v>0.629798854673023</v>
      </c>
      <c r="E48" s="0" t="n">
        <v>0.441678497363338</v>
      </c>
      <c r="F48" s="0" t="n">
        <v>0.140082321962318</v>
      </c>
      <c r="G48" s="0" t="n">
        <v>0.308952936009005</v>
      </c>
      <c r="I48" s="0" t="n">
        <v>1</v>
      </c>
      <c r="J48" s="0" t="n">
        <f aca="false">3*D48+C48</f>
        <v>2.65804642974699</v>
      </c>
      <c r="K48" s="0" t="n">
        <f aca="false">E48+F48</f>
        <v>0.581760819325656</v>
      </c>
      <c r="L48" s="0" t="n">
        <f aca="false">4*J48+7*K48</f>
        <v>14.7045114542675</v>
      </c>
      <c r="M48" s="0" t="n">
        <f aca="false">L48+2</f>
        <v>16.7045114542675</v>
      </c>
      <c r="N48" s="0" t="n">
        <f aca="false">M48+G48</f>
        <v>17.0134643902766</v>
      </c>
      <c r="P48" s="2" t="s">
        <v>39</v>
      </c>
      <c r="Q48" s="2" t="n">
        <v>1</v>
      </c>
    </row>
    <row r="49" customFormat="false" ht="15" hidden="false" customHeight="false" outlineLevel="0" collapsed="false">
      <c r="B49" s="0" t="n">
        <v>45</v>
      </c>
      <c r="C49" s="0" t="n">
        <v>0.618327397782848</v>
      </c>
      <c r="D49" s="0" t="n">
        <v>0.525070012411928</v>
      </c>
      <c r="E49" s="0" t="n">
        <v>0.761635937116267</v>
      </c>
      <c r="F49" s="0" t="n">
        <v>0.204542472962413</v>
      </c>
      <c r="G49" s="0" t="n">
        <v>0.0404570138580811</v>
      </c>
      <c r="I49" s="0" t="n">
        <v>1</v>
      </c>
      <c r="J49" s="0" t="n">
        <f aca="false">3*D49+C49</f>
        <v>2.19353743501863</v>
      </c>
      <c r="K49" s="0" t="n">
        <f aca="false">E49+F49</f>
        <v>0.96617841007868</v>
      </c>
      <c r="L49" s="0" t="n">
        <f aca="false">4*J49+7*K49</f>
        <v>15.5373986106253</v>
      </c>
      <c r="M49" s="0" t="n">
        <f aca="false">L49+2</f>
        <v>17.5373986106253</v>
      </c>
      <c r="N49" s="0" t="n">
        <f aca="false">M49+G49</f>
        <v>17.5778556244834</v>
      </c>
      <c r="P49" s="2" t="s">
        <v>40</v>
      </c>
      <c r="Q49" s="2" t="n">
        <v>1</v>
      </c>
    </row>
    <row r="50" customFormat="false" ht="15" hidden="false" customHeight="false" outlineLevel="0" collapsed="false">
      <c r="B50" s="0" t="n">
        <v>46</v>
      </c>
      <c r="C50" s="0" t="n">
        <v>0.485617889440857</v>
      </c>
      <c r="D50" s="0" t="n">
        <v>0.220975425946603</v>
      </c>
      <c r="E50" s="0" t="n">
        <v>0.700126045096662</v>
      </c>
      <c r="F50" s="0" t="n">
        <v>0.303943299017443</v>
      </c>
      <c r="G50" s="0" t="n">
        <v>0.947594041143499</v>
      </c>
      <c r="I50" s="0" t="n">
        <v>1</v>
      </c>
      <c r="J50" s="0" t="n">
        <f aca="false">3*D50+C50</f>
        <v>1.14854416728067</v>
      </c>
      <c r="K50" s="0" t="n">
        <f aca="false">E50+F50</f>
        <v>1.00406934411411</v>
      </c>
      <c r="L50" s="0" t="n">
        <f aca="false">4*J50+7*K50</f>
        <v>11.6226620779214</v>
      </c>
      <c r="M50" s="0" t="n">
        <f aca="false">L50+2</f>
        <v>13.6226620779214</v>
      </c>
      <c r="N50" s="0" t="n">
        <f aca="false">M50+G50</f>
        <v>14.5702561190649</v>
      </c>
      <c r="P50" s="2" t="s">
        <v>41</v>
      </c>
      <c r="Q50" s="2" t="n">
        <v>1.84261993009036E-015</v>
      </c>
    </row>
    <row r="51" customFormat="false" ht="15" hidden="false" customHeight="false" outlineLevel="0" collapsed="false">
      <c r="B51" s="0" t="n">
        <v>47</v>
      </c>
      <c r="C51" s="0" t="n">
        <v>0.784111261781603</v>
      </c>
      <c r="D51" s="0" t="n">
        <v>0.157726884157779</v>
      </c>
      <c r="E51" s="0" t="n">
        <v>0.957382778985372</v>
      </c>
      <c r="F51" s="0" t="n">
        <v>0.285605428307612</v>
      </c>
      <c r="G51" s="0" t="n">
        <v>0.610934809902434</v>
      </c>
      <c r="I51" s="0" t="n">
        <v>1</v>
      </c>
      <c r="J51" s="0" t="n">
        <f aca="false">3*D51+C51</f>
        <v>1.25729191425494</v>
      </c>
      <c r="K51" s="0" t="n">
        <f aca="false">E51+F51</f>
        <v>1.24298820729298</v>
      </c>
      <c r="L51" s="0" t="n">
        <f aca="false">4*J51+7*K51</f>
        <v>13.7300851080706</v>
      </c>
      <c r="M51" s="0" t="n">
        <f aca="false">L51+2</f>
        <v>15.7300851080706</v>
      </c>
      <c r="N51" s="0" t="n">
        <f aca="false">M51+G51</f>
        <v>16.3410199179731</v>
      </c>
      <c r="P51" s="3" t="s">
        <v>42</v>
      </c>
      <c r="Q51" s="3" t="n">
        <v>100</v>
      </c>
    </row>
    <row r="52" customFormat="false" ht="15" hidden="false" customHeight="false" outlineLevel="0" collapsed="false">
      <c r="B52" s="0" t="n">
        <v>48</v>
      </c>
      <c r="C52" s="0" t="n">
        <v>0.423935726745216</v>
      </c>
      <c r="D52" s="0" t="n">
        <v>0.450010205054936</v>
      </c>
      <c r="E52" s="0" t="n">
        <v>0.815225922084483</v>
      </c>
      <c r="F52" s="0" t="n">
        <v>0.969083897987094</v>
      </c>
      <c r="G52" s="0" t="n">
        <v>0.323019085818324</v>
      </c>
      <c r="I52" s="0" t="n">
        <v>1</v>
      </c>
      <c r="J52" s="0" t="n">
        <f aca="false">3*D52+C52</f>
        <v>1.77396634191002</v>
      </c>
      <c r="K52" s="0" t="n">
        <f aca="false">E52+F52</f>
        <v>1.78430982007158</v>
      </c>
      <c r="L52" s="0" t="n">
        <f aca="false">4*J52+7*K52</f>
        <v>19.5860341081411</v>
      </c>
      <c r="M52" s="0" t="n">
        <f aca="false">L52+2</f>
        <v>21.5860341081411</v>
      </c>
      <c r="N52" s="0" t="n">
        <f aca="false">M52+G52</f>
        <v>21.9090531939595</v>
      </c>
    </row>
    <row r="53" customFormat="false" ht="15" hidden="false" customHeight="false" outlineLevel="0" collapsed="false">
      <c r="B53" s="0" t="n">
        <v>49</v>
      </c>
      <c r="C53" s="0" t="n">
        <v>0.347363878280724</v>
      </c>
      <c r="D53" s="0" t="n">
        <v>0.353155276711405</v>
      </c>
      <c r="E53" s="0" t="n">
        <v>0.949763221509462</v>
      </c>
      <c r="F53" s="0" t="n">
        <v>0.826619289271758</v>
      </c>
      <c r="G53" s="0" t="n">
        <v>0.309702976905988</v>
      </c>
      <c r="I53" s="0" t="n">
        <v>1</v>
      </c>
      <c r="J53" s="0" t="n">
        <f aca="false">3*D53+C53</f>
        <v>1.40682970841494</v>
      </c>
      <c r="K53" s="0" t="n">
        <f aca="false">E53+F53</f>
        <v>1.77638251078122</v>
      </c>
      <c r="L53" s="0" t="n">
        <f aca="false">4*J53+7*K53</f>
        <v>18.0619964091283</v>
      </c>
      <c r="M53" s="0" t="n">
        <f aca="false">L53+2</f>
        <v>20.0619964091283</v>
      </c>
      <c r="N53" s="0" t="n">
        <f aca="false">M53+G53</f>
        <v>20.3716993860343</v>
      </c>
      <c r="P53" s="0" t="s">
        <v>43</v>
      </c>
    </row>
    <row r="54" customFormat="false" ht="15" hidden="false" customHeight="false" outlineLevel="0" collapsed="false">
      <c r="B54" s="0" t="n">
        <v>50</v>
      </c>
      <c r="C54" s="0" t="n">
        <v>0.432931880368447</v>
      </c>
      <c r="D54" s="0" t="n">
        <v>0.770019659868879</v>
      </c>
      <c r="E54" s="0" t="n">
        <v>0.226883210674232</v>
      </c>
      <c r="F54" s="0" t="n">
        <v>0.964593293085855</v>
      </c>
      <c r="G54" s="0" t="n">
        <v>0.0121413799035108</v>
      </c>
      <c r="I54" s="0" t="n">
        <v>1</v>
      </c>
      <c r="J54" s="0" t="n">
        <f aca="false">3*D54+C54</f>
        <v>2.74299085997508</v>
      </c>
      <c r="K54" s="0" t="n">
        <f aca="false">E54+F54</f>
        <v>1.19147650376009</v>
      </c>
      <c r="L54" s="0" t="n">
        <f aca="false">4*J54+7*K54</f>
        <v>19.3122989662209</v>
      </c>
      <c r="M54" s="0" t="n">
        <f aca="false">L54+2</f>
        <v>21.3122989662209</v>
      </c>
      <c r="N54" s="0" t="n">
        <f aca="false">M54+G54</f>
        <v>21.3244403461245</v>
      </c>
      <c r="P54" s="1"/>
      <c r="Q54" s="1" t="s">
        <v>44</v>
      </c>
      <c r="R54" s="1" t="s">
        <v>45</v>
      </c>
      <c r="S54" s="1" t="s">
        <v>46</v>
      </c>
      <c r="T54" s="1" t="s">
        <v>47</v>
      </c>
      <c r="U54" s="1" t="s">
        <v>48</v>
      </c>
    </row>
    <row r="55" customFormat="false" ht="15" hidden="false" customHeight="false" outlineLevel="0" collapsed="false">
      <c r="B55" s="0" t="n">
        <v>51</v>
      </c>
      <c r="C55" s="0" t="n">
        <v>0.845118795955058</v>
      </c>
      <c r="D55" s="0" t="n">
        <v>0.629558108588555</v>
      </c>
      <c r="E55" s="0" t="n">
        <v>0.513040541355405</v>
      </c>
      <c r="F55" s="0" t="n">
        <v>0.606900276615857</v>
      </c>
      <c r="G55" s="0" t="n">
        <v>0.818151970260032</v>
      </c>
      <c r="I55" s="0" t="n">
        <v>1</v>
      </c>
      <c r="J55" s="0" t="n">
        <f aca="false">3*D55+C55</f>
        <v>2.73379312172072</v>
      </c>
      <c r="K55" s="0" t="n">
        <f aca="false">E55+F55</f>
        <v>1.11994081797126</v>
      </c>
      <c r="L55" s="0" t="n">
        <f aca="false">4*J55+7*K55</f>
        <v>18.7747582126817</v>
      </c>
      <c r="M55" s="0" t="n">
        <f aca="false">L55+2</f>
        <v>20.7747582126817</v>
      </c>
      <c r="N55" s="0" t="n">
        <f aca="false">M55+G55</f>
        <v>21.5929101829418</v>
      </c>
      <c r="P55" s="2" t="s">
        <v>49</v>
      </c>
      <c r="Q55" s="2" t="n">
        <v>2</v>
      </c>
      <c r="R55" s="2" t="n">
        <v>1668.2183630002</v>
      </c>
      <c r="S55" s="2" t="n">
        <v>834.109181500098</v>
      </c>
      <c r="T55" s="2" t="n">
        <v>2.45669574270844E+032</v>
      </c>
      <c r="U55" s="2" t="n">
        <v>0</v>
      </c>
    </row>
    <row r="56" customFormat="false" ht="15" hidden="false" customHeight="false" outlineLevel="0" collapsed="false">
      <c r="B56" s="0" t="n">
        <v>52</v>
      </c>
      <c r="C56" s="0" t="n">
        <v>0.68840490571983</v>
      </c>
      <c r="D56" s="0" t="n">
        <v>0.120686609501894</v>
      </c>
      <c r="E56" s="0" t="n">
        <v>0.226722872454231</v>
      </c>
      <c r="F56" s="0" t="n">
        <v>0.991742162365139</v>
      </c>
      <c r="G56" s="0" t="n">
        <v>0.738107974530802</v>
      </c>
      <c r="I56" s="0" t="n">
        <v>1</v>
      </c>
      <c r="J56" s="0" t="n">
        <f aca="false">3*D56+C56</f>
        <v>1.05046473422551</v>
      </c>
      <c r="K56" s="0" t="n">
        <f aca="false">E56+F56</f>
        <v>1.21846503481937</v>
      </c>
      <c r="L56" s="0" t="n">
        <f aca="false">4*J56+7*K56</f>
        <v>12.7311141806376</v>
      </c>
      <c r="M56" s="0" t="n">
        <f aca="false">L56+2</f>
        <v>14.7311141806376</v>
      </c>
      <c r="N56" s="0" t="n">
        <f aca="false">M56+G56</f>
        <v>15.4692221551684</v>
      </c>
      <c r="P56" s="2" t="s">
        <v>50</v>
      </c>
      <c r="Q56" s="2" t="n">
        <v>97</v>
      </c>
      <c r="R56" s="2" t="n">
        <v>3.29339076056321E-028</v>
      </c>
      <c r="S56" s="2" t="n">
        <v>3.3952482067662E-030</v>
      </c>
      <c r="T56" s="2"/>
      <c r="U56" s="2"/>
    </row>
    <row r="57" customFormat="false" ht="15" hidden="false" customHeight="false" outlineLevel="0" collapsed="false">
      <c r="B57" s="0" t="n">
        <v>53</v>
      </c>
      <c r="C57" s="0" t="n">
        <v>0.921540282458959</v>
      </c>
      <c r="D57" s="0" t="n">
        <v>0.318583253089121</v>
      </c>
      <c r="E57" s="0" t="n">
        <v>0.501553803856744</v>
      </c>
      <c r="F57" s="0" t="n">
        <v>0.602830356881767</v>
      </c>
      <c r="G57" s="0" t="n">
        <v>0.32717953479923</v>
      </c>
      <c r="I57" s="0" t="n">
        <v>1</v>
      </c>
      <c r="J57" s="0" t="n">
        <f aca="false">3*D57+C57</f>
        <v>1.87729004172632</v>
      </c>
      <c r="K57" s="0" t="n">
        <f aca="false">E57+F57</f>
        <v>1.10438416073851</v>
      </c>
      <c r="L57" s="0" t="n">
        <f aca="false">4*J57+7*K57</f>
        <v>15.2398492920749</v>
      </c>
      <c r="M57" s="0" t="n">
        <f aca="false">L57+2</f>
        <v>17.2398492920749</v>
      </c>
      <c r="N57" s="0" t="n">
        <f aca="false">M57+G57</f>
        <v>17.5670288268741</v>
      </c>
      <c r="P57" s="3" t="s">
        <v>51</v>
      </c>
      <c r="Q57" s="3" t="n">
        <v>99</v>
      </c>
      <c r="R57" s="3" t="n">
        <v>1668.2183630002</v>
      </c>
      <c r="S57" s="3"/>
      <c r="T57" s="3"/>
      <c r="U57" s="3"/>
    </row>
    <row r="58" customFormat="false" ht="15" hidden="false" customHeight="false" outlineLevel="0" collapsed="false">
      <c r="B58" s="0" t="n">
        <v>54</v>
      </c>
      <c r="C58" s="0" t="n">
        <v>0.988262807249366</v>
      </c>
      <c r="D58" s="0" t="n">
        <v>0.753185259397961</v>
      </c>
      <c r="E58" s="0" t="n">
        <v>0.347052052647656</v>
      </c>
      <c r="F58" s="0" t="n">
        <v>0.951345572058947</v>
      </c>
      <c r="G58" s="0" t="n">
        <v>0.0961409342543015</v>
      </c>
      <c r="I58" s="0" t="n">
        <v>1</v>
      </c>
      <c r="J58" s="0" t="n">
        <f aca="false">3*D58+C58</f>
        <v>3.24781858544325</v>
      </c>
      <c r="K58" s="0" t="n">
        <f aca="false">E58+F58</f>
        <v>1.2983976247066</v>
      </c>
      <c r="L58" s="0" t="n">
        <f aca="false">4*J58+7*K58</f>
        <v>22.0800577147192</v>
      </c>
      <c r="M58" s="0" t="n">
        <f aca="false">L58+2</f>
        <v>24.0800577147192</v>
      </c>
      <c r="N58" s="0" t="n">
        <f aca="false">M58+G58</f>
        <v>24.1761986489735</v>
      </c>
    </row>
    <row r="59" customFormat="false" ht="15" hidden="false" customHeight="false" outlineLevel="0" collapsed="false">
      <c r="B59" s="0" t="n">
        <v>55</v>
      </c>
      <c r="C59" s="0" t="n">
        <v>0.483963253903884</v>
      </c>
      <c r="D59" s="0" t="n">
        <v>0.213489923269025</v>
      </c>
      <c r="E59" s="0" t="n">
        <v>0.423535893446553</v>
      </c>
      <c r="F59" s="0" t="n">
        <v>0.00586018884975503</v>
      </c>
      <c r="G59" s="0" t="n">
        <v>0.585203136137837</v>
      </c>
      <c r="I59" s="0" t="n">
        <v>1</v>
      </c>
      <c r="J59" s="0" t="n">
        <f aca="false">3*D59+C59</f>
        <v>1.12443302371096</v>
      </c>
      <c r="K59" s="0" t="n">
        <f aca="false">E59+F59</f>
        <v>0.429396082296308</v>
      </c>
      <c r="L59" s="0" t="n">
        <f aca="false">4*J59+7*K59</f>
        <v>7.50350467091799</v>
      </c>
      <c r="M59" s="0" t="n">
        <f aca="false">L59+2</f>
        <v>9.50350467091799</v>
      </c>
      <c r="N59" s="0" t="n">
        <f aca="false">M59+G59</f>
        <v>10.0887078070558</v>
      </c>
      <c r="P59" s="1"/>
      <c r="Q59" s="1" t="s">
        <v>52</v>
      </c>
      <c r="R59" s="1" t="s">
        <v>41</v>
      </c>
      <c r="S59" s="1" t="s">
        <v>53</v>
      </c>
      <c r="T59" s="1" t="s">
        <v>54</v>
      </c>
      <c r="U59" s="1" t="s">
        <v>55</v>
      </c>
      <c r="V59" s="1" t="s">
        <v>56</v>
      </c>
      <c r="W59" s="1" t="s">
        <v>57</v>
      </c>
      <c r="X59" s="1" t="s">
        <v>58</v>
      </c>
    </row>
    <row r="60" customFormat="false" ht="15" hidden="false" customHeight="false" outlineLevel="0" collapsed="false">
      <c r="B60" s="0" t="n">
        <v>56</v>
      </c>
      <c r="C60" s="0" t="n">
        <v>0.150380947865333</v>
      </c>
      <c r="D60" s="0" t="n">
        <v>0.083053534325194</v>
      </c>
      <c r="E60" s="0" t="n">
        <v>0.704586195011216</v>
      </c>
      <c r="F60" s="0" t="n">
        <v>0.618847012323835</v>
      </c>
      <c r="G60" s="0" t="n">
        <v>0.533702679336431</v>
      </c>
      <c r="I60" s="0" t="n">
        <v>1</v>
      </c>
      <c r="J60" s="0" t="n">
        <f aca="false">3*D60+C60</f>
        <v>0.399541550840915</v>
      </c>
      <c r="K60" s="0" t="n">
        <f aca="false">E60+F60</f>
        <v>1.32343320733505</v>
      </c>
      <c r="L60" s="0" t="n">
        <f aca="false">4*J60+7*K60</f>
        <v>10.862198654709</v>
      </c>
      <c r="M60" s="0" t="n">
        <f aca="false">L60+2</f>
        <v>12.862198654709</v>
      </c>
      <c r="N60" s="0" t="n">
        <f aca="false">M60+G60</f>
        <v>13.3959013340455</v>
      </c>
      <c r="P60" s="2" t="s">
        <v>59</v>
      </c>
      <c r="Q60" s="2" t="n">
        <v>2.00000000000001</v>
      </c>
      <c r="R60" s="2" t="n">
        <v>7.05274920969048E-016</v>
      </c>
      <c r="S60" s="2" t="n">
        <v>2835773597694360</v>
      </c>
      <c r="T60" s="2" t="n">
        <v>0</v>
      </c>
      <c r="U60" s="2" t="n">
        <v>2</v>
      </c>
      <c r="V60" s="2" t="n">
        <v>2.00000000000001</v>
      </c>
      <c r="W60" s="2" t="n">
        <v>2</v>
      </c>
      <c r="X60" s="2" t="n">
        <v>2.00000000000001</v>
      </c>
    </row>
    <row r="61" customFormat="false" ht="15" hidden="false" customHeight="false" outlineLevel="0" collapsed="false">
      <c r="B61" s="0" t="n">
        <v>57</v>
      </c>
      <c r="C61" s="0" t="n">
        <v>0.320976923241565</v>
      </c>
      <c r="D61" s="0" t="n">
        <v>0.648229688758366</v>
      </c>
      <c r="E61" s="0" t="n">
        <v>0.703509484801654</v>
      </c>
      <c r="F61" s="0" t="n">
        <v>0.369873107791143</v>
      </c>
      <c r="G61" s="0" t="n">
        <v>0.254309633643312</v>
      </c>
      <c r="I61" s="0" t="n">
        <v>1</v>
      </c>
      <c r="J61" s="0" t="n">
        <f aca="false">3*D61+C61</f>
        <v>2.26566598951666</v>
      </c>
      <c r="K61" s="0" t="n">
        <f aca="false">E61+F61</f>
        <v>1.0733825925928</v>
      </c>
      <c r="L61" s="0" t="n">
        <f aca="false">4*J61+7*K61</f>
        <v>16.5763421062162</v>
      </c>
      <c r="M61" s="0" t="n">
        <f aca="false">L61+2</f>
        <v>18.5763421062162</v>
      </c>
      <c r="N61" s="0" t="n">
        <f aca="false">M61+G61</f>
        <v>18.8306517398595</v>
      </c>
      <c r="P61" s="2" t="s">
        <v>31</v>
      </c>
      <c r="Q61" s="2" t="n">
        <v>4</v>
      </c>
      <c r="R61" s="2" t="n">
        <v>2.29020888986763E-016</v>
      </c>
      <c r="S61" s="2" t="n">
        <v>17465655721174000</v>
      </c>
      <c r="T61" s="2" t="n">
        <v>0</v>
      </c>
      <c r="U61" s="2" t="n">
        <v>4</v>
      </c>
      <c r="V61" s="2" t="n">
        <v>4</v>
      </c>
      <c r="W61" s="2" t="n">
        <v>4</v>
      </c>
      <c r="X61" s="2" t="n">
        <v>4</v>
      </c>
    </row>
    <row r="62" customFormat="false" ht="15" hidden="false" customHeight="false" outlineLevel="0" collapsed="false">
      <c r="B62" s="0" t="n">
        <v>58</v>
      </c>
      <c r="C62" s="0" t="n">
        <v>0.572015776699177</v>
      </c>
      <c r="D62" s="0" t="n">
        <v>0.571384424360924</v>
      </c>
      <c r="E62" s="0" t="n">
        <v>0.959202412788207</v>
      </c>
      <c r="F62" s="0" t="n">
        <v>0.727739921526445</v>
      </c>
      <c r="G62" s="0" t="n">
        <v>0.176000009359715</v>
      </c>
      <c r="I62" s="0" t="n">
        <v>1</v>
      </c>
      <c r="J62" s="0" t="n">
        <f aca="false">3*D62+C62</f>
        <v>2.28616904978195</v>
      </c>
      <c r="K62" s="0" t="n">
        <f aca="false">E62+F62</f>
        <v>1.68694233431465</v>
      </c>
      <c r="L62" s="0" t="n">
        <f aca="false">4*J62+7*K62</f>
        <v>20.9532725393304</v>
      </c>
      <c r="M62" s="0" t="n">
        <f aca="false">L62+2</f>
        <v>22.9532725393304</v>
      </c>
      <c r="N62" s="0" t="n">
        <f aca="false">M62+G62</f>
        <v>23.1292725486901</v>
      </c>
      <c r="P62" s="3" t="s">
        <v>32</v>
      </c>
      <c r="Q62" s="3" t="n">
        <v>7</v>
      </c>
      <c r="R62" s="3" t="n">
        <v>4.71274678265886E-016</v>
      </c>
      <c r="S62" s="3" t="n">
        <v>14853333571320600</v>
      </c>
      <c r="T62" s="3" t="n">
        <v>0</v>
      </c>
      <c r="U62" s="3" t="n">
        <v>7</v>
      </c>
      <c r="V62" s="3" t="n">
        <v>7</v>
      </c>
      <c r="W62" s="3" t="n">
        <v>7</v>
      </c>
      <c r="X62" s="3" t="n">
        <v>7</v>
      </c>
    </row>
    <row r="63" customFormat="false" ht="15" hidden="false" customHeight="false" outlineLevel="0" collapsed="false">
      <c r="B63" s="0" t="n">
        <v>59</v>
      </c>
      <c r="C63" s="0" t="n">
        <v>0.696291818263481</v>
      </c>
      <c r="D63" s="0" t="n">
        <v>0.276776015508774</v>
      </c>
      <c r="E63" s="0" t="n">
        <v>0.690629287620743</v>
      </c>
      <c r="F63" s="0" t="n">
        <v>0.0234237018234836</v>
      </c>
      <c r="G63" s="0" t="n">
        <v>0.00580570020090365</v>
      </c>
      <c r="I63" s="0" t="n">
        <v>1</v>
      </c>
      <c r="J63" s="0" t="n">
        <f aca="false">3*D63+C63</f>
        <v>1.5266198647898</v>
      </c>
      <c r="K63" s="0" t="n">
        <f aca="false">E63+F63</f>
        <v>0.714052989444227</v>
      </c>
      <c r="L63" s="0" t="n">
        <f aca="false">4*J63+7*K63</f>
        <v>11.1048503852688</v>
      </c>
      <c r="M63" s="0" t="n">
        <f aca="false">L63+2</f>
        <v>13.1048503852688</v>
      </c>
      <c r="N63" s="0" t="n">
        <f aca="false">M63+G63</f>
        <v>13.1106560854697</v>
      </c>
    </row>
    <row r="64" customFormat="false" ht="15" hidden="false" customHeight="false" outlineLevel="0" collapsed="false">
      <c r="B64" s="0" t="n">
        <v>60</v>
      </c>
      <c r="C64" s="0" t="n">
        <v>0.0656603319177431</v>
      </c>
      <c r="D64" s="0" t="n">
        <v>0.331432163719273</v>
      </c>
      <c r="E64" s="0" t="n">
        <v>0.086926617460703</v>
      </c>
      <c r="F64" s="0" t="n">
        <v>0.726943096556894</v>
      </c>
      <c r="G64" s="0" t="n">
        <v>0.263285207354946</v>
      </c>
      <c r="I64" s="0" t="n">
        <v>1</v>
      </c>
      <c r="J64" s="0" t="n">
        <f aca="false">3*D64+C64</f>
        <v>1.05995682307556</v>
      </c>
      <c r="K64" s="0" t="n">
        <f aca="false">E64+F64</f>
        <v>0.813869714017597</v>
      </c>
      <c r="L64" s="0" t="n">
        <f aca="false">4*J64+7*K64</f>
        <v>9.93691529042543</v>
      </c>
      <c r="M64" s="0" t="n">
        <f aca="false">L64+2</f>
        <v>11.9369152904254</v>
      </c>
      <c r="N64" s="0" t="n">
        <f aca="false">M64+G64</f>
        <v>12.2002004977804</v>
      </c>
      <c r="P64" s="0" t="s">
        <v>36</v>
      </c>
      <c r="S64" s="0" t="s">
        <v>66</v>
      </c>
      <c r="T64" s="0" t="s">
        <v>62</v>
      </c>
      <c r="U64" s="0" t="s">
        <v>65</v>
      </c>
    </row>
    <row r="65" customFormat="false" ht="15" hidden="false" customHeight="false" outlineLevel="0" collapsed="false">
      <c r="B65" s="0" t="n">
        <v>61</v>
      </c>
      <c r="C65" s="0" t="n">
        <v>0.993102114081404</v>
      </c>
      <c r="D65" s="0" t="n">
        <v>0.260380967154065</v>
      </c>
      <c r="E65" s="0" t="n">
        <v>0.656942733934646</v>
      </c>
      <c r="F65" s="0" t="n">
        <v>0.997347898784581</v>
      </c>
      <c r="G65" s="0" t="n">
        <v>0.0474866093974029</v>
      </c>
      <c r="I65" s="0" t="n">
        <v>1</v>
      </c>
      <c r="J65" s="0" t="n">
        <f aca="false">3*D65+C65</f>
        <v>1.7742450155436</v>
      </c>
      <c r="K65" s="0" t="n">
        <f aca="false">E65+F65</f>
        <v>1.65429063271923</v>
      </c>
      <c r="L65" s="0" t="n">
        <f aca="false">4*J65+7*K65</f>
        <v>18.677014491209</v>
      </c>
      <c r="M65" s="0" t="n">
        <f aca="false">L65+2</f>
        <v>20.677014491209</v>
      </c>
      <c r="N65" s="0" t="n">
        <f aca="false">M65+G65</f>
        <v>20.7245011006064</v>
      </c>
    </row>
    <row r="66" customFormat="false" ht="15" hidden="false" customHeight="false" outlineLevel="0" collapsed="false">
      <c r="B66" s="0" t="n">
        <v>62</v>
      </c>
      <c r="C66" s="0" t="n">
        <v>0.320647369747646</v>
      </c>
      <c r="D66" s="0" t="n">
        <v>0.447110396515696</v>
      </c>
      <c r="E66" s="0" t="n">
        <v>0.568780218519908</v>
      </c>
      <c r="F66" s="0" t="n">
        <v>0.543024432132707</v>
      </c>
      <c r="G66" s="0" t="n">
        <v>0.80121954339322</v>
      </c>
      <c r="I66" s="0" t="n">
        <v>1</v>
      </c>
      <c r="J66" s="0" t="n">
        <f aca="false">3*D66+C66</f>
        <v>1.66197855929473</v>
      </c>
      <c r="K66" s="0" t="n">
        <f aca="false">E66+F66</f>
        <v>1.11180465065262</v>
      </c>
      <c r="L66" s="0" t="n">
        <f aca="false">4*J66+7*K66</f>
        <v>14.4305467917472</v>
      </c>
      <c r="M66" s="0" t="n">
        <f aca="false">L66+2</f>
        <v>16.4305467917472</v>
      </c>
      <c r="N66" s="0" t="n">
        <f aca="false">M66+G66</f>
        <v>17.2317663351405</v>
      </c>
      <c r="P66" s="1" t="s">
        <v>37</v>
      </c>
      <c r="Q66" s="1"/>
    </row>
    <row r="67" customFormat="false" ht="15" hidden="false" customHeight="false" outlineLevel="0" collapsed="false">
      <c r="B67" s="0" t="n">
        <v>63</v>
      </c>
      <c r="C67" s="0" t="n">
        <v>0.482111608709254</v>
      </c>
      <c r="D67" s="0" t="n">
        <v>0.0718407551923059</v>
      </c>
      <c r="E67" s="0" t="n">
        <v>0.37699592620652</v>
      </c>
      <c r="F67" s="0" t="n">
        <v>0.0308595501376593</v>
      </c>
      <c r="G67" s="0" t="n">
        <v>0.511783947635624</v>
      </c>
      <c r="I67" s="0" t="n">
        <v>1</v>
      </c>
      <c r="J67" s="0" t="n">
        <f aca="false">3*D67+C67</f>
        <v>0.697633874286172</v>
      </c>
      <c r="K67" s="0" t="n">
        <f aca="false">E67+F67</f>
        <v>0.407855476344179</v>
      </c>
      <c r="L67" s="0" t="n">
        <f aca="false">4*J67+7*K67</f>
        <v>5.64552383155394</v>
      </c>
      <c r="M67" s="0" t="n">
        <f aca="false">L67+2</f>
        <v>7.64552383155394</v>
      </c>
      <c r="N67" s="0" t="n">
        <f aca="false">M67+G67</f>
        <v>8.15730777918957</v>
      </c>
      <c r="P67" s="2" t="s">
        <v>38</v>
      </c>
      <c r="Q67" s="2" t="n">
        <v>1</v>
      </c>
    </row>
    <row r="68" customFormat="false" ht="15" hidden="false" customHeight="false" outlineLevel="0" collapsed="false">
      <c r="B68" s="0" t="n">
        <v>64</v>
      </c>
      <c r="C68" s="0" t="n">
        <v>0.603240335012511</v>
      </c>
      <c r="D68" s="0" t="n">
        <v>0.0153890759896623</v>
      </c>
      <c r="E68" s="0" t="n">
        <v>0.93770578657484</v>
      </c>
      <c r="F68" s="0" t="n">
        <v>0.168545361209598</v>
      </c>
      <c r="G68" s="0" t="n">
        <v>0.416117178093379</v>
      </c>
      <c r="I68" s="0" t="n">
        <v>1</v>
      </c>
      <c r="J68" s="0" t="n">
        <f aca="false">3*D68+C68</f>
        <v>0.649407562981498</v>
      </c>
      <c r="K68" s="0" t="n">
        <f aca="false">E68+F68</f>
        <v>1.10625114778444</v>
      </c>
      <c r="L68" s="0" t="n">
        <f aca="false">4*J68+7*K68</f>
        <v>10.3413882864171</v>
      </c>
      <c r="M68" s="0" t="n">
        <f aca="false">L68+2</f>
        <v>12.3413882864171</v>
      </c>
      <c r="N68" s="0" t="n">
        <f aca="false">M68+G68</f>
        <v>12.7575054645104</v>
      </c>
      <c r="P68" s="2" t="s">
        <v>39</v>
      </c>
      <c r="Q68" s="2" t="n">
        <v>1</v>
      </c>
    </row>
    <row r="69" customFormat="false" ht="15" hidden="false" customHeight="false" outlineLevel="0" collapsed="false">
      <c r="B69" s="0" t="n">
        <v>65</v>
      </c>
      <c r="C69" s="0" t="n">
        <v>0.770197143616274</v>
      </c>
      <c r="D69" s="0" t="n">
        <v>0.759824628260904</v>
      </c>
      <c r="E69" s="0" t="n">
        <v>0.565836683974355</v>
      </c>
      <c r="F69" s="0" t="n">
        <v>0.109265838696741</v>
      </c>
      <c r="G69" s="0" t="n">
        <v>0.991224242301377</v>
      </c>
      <c r="I69" s="0" t="n">
        <v>1</v>
      </c>
      <c r="J69" s="0" t="n">
        <f aca="false">3*D69+C69</f>
        <v>3.04967102839899</v>
      </c>
      <c r="K69" s="0" t="n">
        <f aca="false">E69+F69</f>
        <v>0.675102522671096</v>
      </c>
      <c r="L69" s="0" t="n">
        <f aca="false">4*J69+7*K69</f>
        <v>16.9244017722936</v>
      </c>
      <c r="M69" s="0" t="n">
        <f aca="false">L69+2</f>
        <v>18.9244017722936</v>
      </c>
      <c r="N69" s="0" t="n">
        <f aca="false">M69+G69</f>
        <v>19.915626014595</v>
      </c>
      <c r="P69" s="2" t="s">
        <v>40</v>
      </c>
      <c r="Q69" s="2" t="n">
        <v>0.989690721649485</v>
      </c>
    </row>
    <row r="70" customFormat="false" ht="15" hidden="false" customHeight="false" outlineLevel="0" collapsed="false">
      <c r="B70" s="0" t="n">
        <v>66</v>
      </c>
      <c r="C70" s="0" t="n">
        <v>0.794079949222073</v>
      </c>
      <c r="D70" s="0" t="n">
        <v>0.411428153335563</v>
      </c>
      <c r="E70" s="0" t="n">
        <v>0.648323026267473</v>
      </c>
      <c r="F70" s="0" t="n">
        <v>0.677220350833981</v>
      </c>
      <c r="G70" s="0" t="n">
        <v>0.0318891657746128</v>
      </c>
      <c r="I70" s="0" t="n">
        <v>1</v>
      </c>
      <c r="J70" s="0" t="n">
        <f aca="false">3*D70+C70</f>
        <v>2.02836440922876</v>
      </c>
      <c r="K70" s="0" t="n">
        <f aca="false">E70+F70</f>
        <v>1.32554337710145</v>
      </c>
      <c r="L70" s="0" t="n">
        <f aca="false">4*J70+7*K70</f>
        <v>17.3922612766252</v>
      </c>
      <c r="M70" s="0" t="n">
        <f aca="false">L70+2</f>
        <v>19.3922612766252</v>
      </c>
      <c r="N70" s="0" t="n">
        <f aca="false">M70+G70</f>
        <v>19.4241504423998</v>
      </c>
      <c r="P70" s="2" t="s">
        <v>41</v>
      </c>
      <c r="Q70" s="2" t="n">
        <v>8.46049953873163E-015</v>
      </c>
    </row>
    <row r="71" customFormat="false" ht="15" hidden="false" customHeight="false" outlineLevel="0" collapsed="false">
      <c r="B71" s="0" t="n">
        <v>67</v>
      </c>
      <c r="C71" s="0" t="n">
        <v>0.68665405591807</v>
      </c>
      <c r="D71" s="0" t="n">
        <v>0.638460113484451</v>
      </c>
      <c r="E71" s="0" t="n">
        <v>0.0516618772098841</v>
      </c>
      <c r="F71" s="0" t="n">
        <v>0.799099382301394</v>
      </c>
      <c r="G71" s="0" t="n">
        <v>0.559936406462448</v>
      </c>
      <c r="I71" s="0" t="n">
        <v>1</v>
      </c>
      <c r="J71" s="0" t="n">
        <f aca="false">3*D71+C71</f>
        <v>2.60203439637142</v>
      </c>
      <c r="K71" s="0" t="n">
        <f aca="false">E71+F71</f>
        <v>0.850761259511278</v>
      </c>
      <c r="L71" s="0" t="n">
        <f aca="false">4*J71+7*K71</f>
        <v>16.3634664020646</v>
      </c>
      <c r="M71" s="0" t="n">
        <f aca="false">L71+2</f>
        <v>18.3634664020646</v>
      </c>
      <c r="N71" s="0" t="n">
        <f aca="false">M71+G71</f>
        <v>18.9234028085271</v>
      </c>
      <c r="P71" s="3" t="s">
        <v>42</v>
      </c>
      <c r="Q71" s="3" t="n">
        <v>100</v>
      </c>
    </row>
    <row r="72" customFormat="false" ht="15" hidden="false" customHeight="false" outlineLevel="0" collapsed="false">
      <c r="B72" s="0" t="n">
        <v>68</v>
      </c>
      <c r="C72" s="0" t="n">
        <v>0.358405023182217</v>
      </c>
      <c r="D72" s="0" t="n">
        <v>0.80300984149225</v>
      </c>
      <c r="E72" s="0" t="n">
        <v>0.0973684461874149</v>
      </c>
      <c r="F72" s="0" t="n">
        <v>0.202361931085843</v>
      </c>
      <c r="G72" s="0" t="n">
        <v>0.430823207072243</v>
      </c>
      <c r="I72" s="0" t="n">
        <v>1</v>
      </c>
      <c r="J72" s="0" t="n">
        <f aca="false">3*D72+C72</f>
        <v>2.76743454765897</v>
      </c>
      <c r="K72" s="0" t="n">
        <f aca="false">E72+F72</f>
        <v>0.299730377273258</v>
      </c>
      <c r="L72" s="0" t="n">
        <f aca="false">4*J72+7*K72</f>
        <v>13.1678508315487</v>
      </c>
      <c r="M72" s="0" t="n">
        <f aca="false">L72+2</f>
        <v>15.1678508315487</v>
      </c>
      <c r="N72" s="0" t="n">
        <f aca="false">M72+G72</f>
        <v>15.5986740386209</v>
      </c>
    </row>
    <row r="73" customFormat="false" ht="15" hidden="false" customHeight="false" outlineLevel="0" collapsed="false">
      <c r="B73" s="0" t="n">
        <v>69</v>
      </c>
      <c r="C73" s="0" t="n">
        <v>0.876068654227684</v>
      </c>
      <c r="D73" s="0" t="n">
        <v>0.792153506138024</v>
      </c>
      <c r="E73" s="0" t="n">
        <v>0.0654552903363099</v>
      </c>
      <c r="F73" s="0" t="n">
        <v>0.603345171374548</v>
      </c>
      <c r="G73" s="0" t="n">
        <v>0.500062764166497</v>
      </c>
      <c r="I73" s="0" t="n">
        <v>1</v>
      </c>
      <c r="J73" s="0" t="n">
        <f aca="false">3*D73+C73</f>
        <v>3.25252917264176</v>
      </c>
      <c r="K73" s="0" t="n">
        <f aca="false">E73+F73</f>
        <v>0.668800461710858</v>
      </c>
      <c r="L73" s="0" t="n">
        <f aca="false">4*J73+7*K73</f>
        <v>17.691719922543</v>
      </c>
      <c r="M73" s="0" t="n">
        <f aca="false">L73+2</f>
        <v>19.691719922543</v>
      </c>
      <c r="N73" s="0" t="n">
        <f aca="false">M73+G73</f>
        <v>20.1917826867095</v>
      </c>
      <c r="P73" s="0" t="s">
        <v>43</v>
      </c>
    </row>
    <row r="74" customFormat="false" ht="15" hidden="false" customHeight="false" outlineLevel="0" collapsed="false">
      <c r="B74" s="0" t="n">
        <v>70</v>
      </c>
      <c r="C74" s="0" t="n">
        <v>0.673922309827633</v>
      </c>
      <c r="D74" s="0" t="n">
        <v>0.47636378513144</v>
      </c>
      <c r="E74" s="0" t="n">
        <v>0.392644830803895</v>
      </c>
      <c r="F74" s="0" t="n">
        <v>0.611350393426792</v>
      </c>
      <c r="G74" s="0" t="n">
        <v>0.146225152774129</v>
      </c>
      <c r="I74" s="0" t="n">
        <v>1</v>
      </c>
      <c r="J74" s="0" t="n">
        <f aca="false">3*D74+C74</f>
        <v>2.10301366522195</v>
      </c>
      <c r="K74" s="0" t="n">
        <f aca="false">E74+F74</f>
        <v>1.00399522423069</v>
      </c>
      <c r="L74" s="0" t="n">
        <f aca="false">4*J74+7*K74</f>
        <v>15.4400212305026</v>
      </c>
      <c r="M74" s="0" t="n">
        <f aca="false">L74+2</f>
        <v>17.4400212305026</v>
      </c>
      <c r="N74" s="0" t="n">
        <f aca="false">M74+G74</f>
        <v>17.5862463832768</v>
      </c>
      <c r="P74" s="1"/>
      <c r="Q74" s="1" t="s">
        <v>44</v>
      </c>
      <c r="R74" s="1" t="s">
        <v>45</v>
      </c>
      <c r="S74" s="1" t="s">
        <v>46</v>
      </c>
      <c r="T74" s="1" t="s">
        <v>47</v>
      </c>
      <c r="U74" s="1" t="s">
        <v>48</v>
      </c>
    </row>
    <row r="75" customFormat="false" ht="15" hidden="false" customHeight="false" outlineLevel="0" collapsed="false">
      <c r="B75" s="0" t="n">
        <v>71</v>
      </c>
      <c r="C75" s="0" t="n">
        <v>0.270489136191159</v>
      </c>
      <c r="D75" s="0" t="n">
        <v>0.543652993083834</v>
      </c>
      <c r="E75" s="0" t="n">
        <v>0.448766785248419</v>
      </c>
      <c r="F75" s="0" t="n">
        <v>0.165901436160327</v>
      </c>
      <c r="G75" s="0" t="n">
        <v>0.680539462582013</v>
      </c>
      <c r="I75" s="0" t="n">
        <v>1</v>
      </c>
      <c r="J75" s="0" t="n">
        <f aca="false">3*D75+C75</f>
        <v>1.90144811544266</v>
      </c>
      <c r="K75" s="0" t="n">
        <f aca="false">E75+F75</f>
        <v>0.614668221408746</v>
      </c>
      <c r="L75" s="0" t="n">
        <f aca="false">4*J75+7*K75</f>
        <v>11.9084700116319</v>
      </c>
      <c r="M75" s="0" t="n">
        <f aca="false">L75+2</f>
        <v>13.9084700116319</v>
      </c>
      <c r="N75" s="0" t="n">
        <f aca="false">M75+G75</f>
        <v>14.5890094742139</v>
      </c>
      <c r="P75" s="2" t="s">
        <v>49</v>
      </c>
      <c r="Q75" s="2" t="n">
        <v>3</v>
      </c>
      <c r="R75" s="2" t="n">
        <v>30573.7125915721</v>
      </c>
      <c r="S75" s="2" t="n">
        <v>10191.237530524</v>
      </c>
      <c r="T75" s="2" t="n">
        <v>1.42375385074942E+032</v>
      </c>
      <c r="U75" s="2" t="n">
        <v>0</v>
      </c>
    </row>
    <row r="76" customFormat="false" ht="15" hidden="false" customHeight="false" outlineLevel="0" collapsed="false">
      <c r="B76" s="0" t="n">
        <v>72</v>
      </c>
      <c r="C76" s="0" t="n">
        <v>0.0521326644689312</v>
      </c>
      <c r="D76" s="0" t="n">
        <v>0.736403967880407</v>
      </c>
      <c r="E76" s="0" t="n">
        <v>0.288263113233607</v>
      </c>
      <c r="F76" s="0" t="n">
        <v>0.727283931498031</v>
      </c>
      <c r="G76" s="0" t="n">
        <v>0.82614072800976</v>
      </c>
      <c r="I76" s="0" t="n">
        <v>1</v>
      </c>
      <c r="J76" s="0" t="n">
        <f aca="false">3*D76+C76</f>
        <v>2.26134456811015</v>
      </c>
      <c r="K76" s="0" t="n">
        <f aca="false">E76+F76</f>
        <v>1.01554704473164</v>
      </c>
      <c r="L76" s="0" t="n">
        <f aca="false">4*J76+7*K76</f>
        <v>16.1542075855621</v>
      </c>
      <c r="M76" s="0" t="n">
        <f aca="false">L76+2</f>
        <v>18.1542075855621</v>
      </c>
      <c r="N76" s="0" t="n">
        <f aca="false">M76+G76</f>
        <v>18.9803483135718</v>
      </c>
      <c r="P76" s="2" t="s">
        <v>50</v>
      </c>
      <c r="Q76" s="2" t="n">
        <v>97</v>
      </c>
      <c r="R76" s="2" t="n">
        <v>6.94326508715318E-027</v>
      </c>
      <c r="S76" s="2" t="n">
        <v>7.15800524448781E-029</v>
      </c>
      <c r="T76" s="2"/>
      <c r="U76" s="2"/>
    </row>
    <row r="77" customFormat="false" ht="15" hidden="false" customHeight="false" outlineLevel="0" collapsed="false">
      <c r="B77" s="0" t="n">
        <v>73</v>
      </c>
      <c r="C77" s="0" t="n">
        <v>0.842875745694932</v>
      </c>
      <c r="D77" s="0" t="n">
        <v>0.856716251211692</v>
      </c>
      <c r="E77" s="0" t="n">
        <v>0.874836060485311</v>
      </c>
      <c r="F77" s="0" t="n">
        <v>0.923608989432838</v>
      </c>
      <c r="G77" s="0" t="n">
        <v>0.140341907495264</v>
      </c>
      <c r="I77" s="0" t="n">
        <v>1</v>
      </c>
      <c r="J77" s="0" t="n">
        <f aca="false">3*D77+C77</f>
        <v>3.41302449933001</v>
      </c>
      <c r="K77" s="0" t="n">
        <f aca="false">E77+F77</f>
        <v>1.79844504991815</v>
      </c>
      <c r="L77" s="0" t="n">
        <f aca="false">4*J77+7*K77</f>
        <v>26.2412133467471</v>
      </c>
      <c r="M77" s="0" t="n">
        <f aca="false">L77+2</f>
        <v>28.2412133467471</v>
      </c>
      <c r="N77" s="0" t="n">
        <f aca="false">M77+G77</f>
        <v>28.3815552542423</v>
      </c>
      <c r="P77" s="3" t="s">
        <v>51</v>
      </c>
      <c r="Q77" s="3" t="n">
        <v>100</v>
      </c>
      <c r="R77" s="3" t="n">
        <v>30573.7125915721</v>
      </c>
      <c r="S77" s="3"/>
      <c r="T77" s="3"/>
      <c r="U77" s="3"/>
    </row>
    <row r="78" customFormat="false" ht="15" hidden="false" customHeight="false" outlineLevel="0" collapsed="false">
      <c r="B78" s="0" t="n">
        <v>74</v>
      </c>
      <c r="C78" s="0" t="n">
        <v>0.708473715464397</v>
      </c>
      <c r="D78" s="0" t="n">
        <v>0.534970552146084</v>
      </c>
      <c r="E78" s="0" t="n">
        <v>0.23049891093095</v>
      </c>
      <c r="F78" s="0" t="n">
        <v>0.794820404085848</v>
      </c>
      <c r="G78" s="0" t="n">
        <v>0.0711934204988643</v>
      </c>
      <c r="I78" s="0" t="n">
        <v>1</v>
      </c>
      <c r="J78" s="0" t="n">
        <f aca="false">3*D78+C78</f>
        <v>2.31338537190265</v>
      </c>
      <c r="K78" s="0" t="n">
        <f aca="false">E78+F78</f>
        <v>1.0253193150168</v>
      </c>
      <c r="L78" s="0" t="n">
        <f aca="false">4*J78+7*K78</f>
        <v>16.4307766927282</v>
      </c>
      <c r="M78" s="0" t="n">
        <f aca="false">L78+2</f>
        <v>18.4307766927282</v>
      </c>
      <c r="N78" s="0" t="n">
        <f aca="false">M78+G78</f>
        <v>18.501970113227</v>
      </c>
    </row>
    <row r="79" customFormat="false" ht="15" hidden="false" customHeight="false" outlineLevel="0" collapsed="false">
      <c r="B79" s="0" t="n">
        <v>75</v>
      </c>
      <c r="C79" s="0" t="n">
        <v>0.200571276565357</v>
      </c>
      <c r="D79" s="0" t="n">
        <v>0.96311991520079</v>
      </c>
      <c r="E79" s="0" t="n">
        <v>0.824576611044185</v>
      </c>
      <c r="F79" s="0" t="n">
        <v>0.589117268990533</v>
      </c>
      <c r="G79" s="0" t="n">
        <v>0.385299943771456</v>
      </c>
      <c r="I79" s="0" t="n">
        <v>1</v>
      </c>
      <c r="J79" s="0" t="n">
        <f aca="false">3*D79+C79</f>
        <v>3.08993102216773</v>
      </c>
      <c r="K79" s="0" t="n">
        <f aca="false">E79+F79</f>
        <v>1.41369388003472</v>
      </c>
      <c r="L79" s="0" t="n">
        <f aca="false">4*J79+7*K79</f>
        <v>22.2555812489139</v>
      </c>
      <c r="M79" s="0" t="n">
        <f aca="false">L79+2</f>
        <v>24.2555812489139</v>
      </c>
      <c r="N79" s="0" t="n">
        <f aca="false">M79+G79</f>
        <v>24.6408811926854</v>
      </c>
      <c r="P79" s="1"/>
      <c r="Q79" s="1" t="s">
        <v>52</v>
      </c>
      <c r="R79" s="1" t="s">
        <v>41</v>
      </c>
      <c r="S79" s="1" t="s">
        <v>53</v>
      </c>
      <c r="T79" s="1" t="s">
        <v>54</v>
      </c>
      <c r="U79" s="1" t="s">
        <v>55</v>
      </c>
      <c r="V79" s="1" t="s">
        <v>56</v>
      </c>
      <c r="W79" s="1" t="s">
        <v>57</v>
      </c>
      <c r="X79" s="1" t="s">
        <v>58</v>
      </c>
    </row>
    <row r="80" customFormat="false" ht="15" hidden="false" customHeight="false" outlineLevel="0" collapsed="false">
      <c r="B80" s="0" t="n">
        <v>76</v>
      </c>
      <c r="C80" s="0" t="n">
        <v>0.317115502033925</v>
      </c>
      <c r="D80" s="0" t="n">
        <v>0.512489815557962</v>
      </c>
      <c r="E80" s="0" t="n">
        <v>0.342914695028319</v>
      </c>
      <c r="F80" s="0" t="n">
        <v>0.324523830228701</v>
      </c>
      <c r="G80" s="0" t="n">
        <v>0.0923296430576909</v>
      </c>
      <c r="I80" s="0" t="n">
        <v>1</v>
      </c>
      <c r="J80" s="0" t="n">
        <f aca="false">3*D80+C80</f>
        <v>1.85458494870781</v>
      </c>
      <c r="K80" s="0" t="n">
        <f aca="false">E80+F80</f>
        <v>0.66743852525702</v>
      </c>
      <c r="L80" s="0" t="n">
        <f aca="false">4*J80+7*K80</f>
        <v>12.0904094716304</v>
      </c>
      <c r="M80" s="0" t="n">
        <f aca="false">L80+2</f>
        <v>14.0904094716304</v>
      </c>
      <c r="N80" s="0" t="n">
        <f aca="false">M80+G80</f>
        <v>14.1827391146881</v>
      </c>
      <c r="P80" s="2" t="s">
        <v>59</v>
      </c>
      <c r="Q80" s="2" t="n">
        <v>0</v>
      </c>
      <c r="R80" s="2" t="e">
        <f aca="false">#N/A</f>
        <v>#N/A</v>
      </c>
      <c r="S80" s="2" t="e">
        <f aca="false">#N/A</f>
        <v>#N/A</v>
      </c>
      <c r="T80" s="2" t="e">
        <f aca="false">#N/A</f>
        <v>#N/A</v>
      </c>
      <c r="U80" s="2" t="e">
        <f aca="false">#N/A</f>
        <v>#N/A</v>
      </c>
      <c r="V80" s="2" t="e">
        <f aca="false">#N/A</f>
        <v>#N/A</v>
      </c>
      <c r="W80" s="2" t="e">
        <f aca="false">#N/A</f>
        <v>#N/A</v>
      </c>
      <c r="X80" s="2" t="e">
        <f aca="false">#N/A</f>
        <v>#N/A</v>
      </c>
    </row>
    <row r="81" customFormat="false" ht="15" hidden="false" customHeight="false" outlineLevel="0" collapsed="false">
      <c r="B81" s="0" t="n">
        <v>77</v>
      </c>
      <c r="C81" s="0" t="n">
        <v>0.790349879606855</v>
      </c>
      <c r="D81" s="0" t="n">
        <v>0.373124767979106</v>
      </c>
      <c r="E81" s="0" t="n">
        <v>0.120491873411209</v>
      </c>
      <c r="F81" s="0" t="n">
        <v>0.500012030905857</v>
      </c>
      <c r="G81" s="0" t="n">
        <v>0.244850001449994</v>
      </c>
      <c r="I81" s="0" t="n">
        <v>1</v>
      </c>
      <c r="J81" s="0" t="n">
        <f aca="false">3*D81+C81</f>
        <v>1.90972418354417</v>
      </c>
      <c r="K81" s="0" t="n">
        <f aca="false">E81+F81</f>
        <v>0.620503904317066</v>
      </c>
      <c r="L81" s="0" t="n">
        <f aca="false">4*J81+7*K81</f>
        <v>11.9824240643962</v>
      </c>
      <c r="M81" s="0" t="n">
        <f aca="false">L81+2</f>
        <v>13.9824240643962</v>
      </c>
      <c r="N81" s="0" t="n">
        <f aca="false">M81+G81</f>
        <v>14.2272740658462</v>
      </c>
      <c r="P81" s="2" t="s">
        <v>60</v>
      </c>
      <c r="Q81" s="2" t="n">
        <v>2.00000000000001</v>
      </c>
      <c r="R81" s="2" t="n">
        <v>3.23831195250613E-015</v>
      </c>
      <c r="S81" s="2" t="n">
        <v>617605724628292</v>
      </c>
      <c r="T81" s="2" t="n">
        <v>0</v>
      </c>
      <c r="U81" s="2" t="n">
        <v>2</v>
      </c>
      <c r="V81" s="2" t="n">
        <v>2.00000000000001</v>
      </c>
      <c r="W81" s="2" t="n">
        <v>2</v>
      </c>
      <c r="X81" s="2" t="n">
        <v>2.00000000000001</v>
      </c>
    </row>
    <row r="82" customFormat="false" ht="15" hidden="false" customHeight="false" outlineLevel="0" collapsed="false">
      <c r="B82" s="0" t="n">
        <v>78</v>
      </c>
      <c r="C82" s="0" t="n">
        <v>0.437889494703271</v>
      </c>
      <c r="D82" s="0" t="n">
        <v>0.463733845263251</v>
      </c>
      <c r="E82" s="0" t="n">
        <v>0.520133928796284</v>
      </c>
      <c r="F82" s="0" t="n">
        <v>0.0913671445764316</v>
      </c>
      <c r="G82" s="0" t="n">
        <v>0.728912004675535</v>
      </c>
      <c r="I82" s="0" t="n">
        <v>1</v>
      </c>
      <c r="J82" s="0" t="n">
        <f aca="false">3*D82+C82</f>
        <v>1.82909103049302</v>
      </c>
      <c r="K82" s="0" t="n">
        <f aca="false">E82+F82</f>
        <v>0.611501073372716</v>
      </c>
      <c r="L82" s="0" t="n">
        <f aca="false">4*J82+7*K82</f>
        <v>11.5968716355811</v>
      </c>
      <c r="M82" s="0" t="n">
        <f aca="false">L82+2</f>
        <v>13.5968716355811</v>
      </c>
      <c r="N82" s="0" t="n">
        <f aca="false">M82+G82</f>
        <v>14.3257836402566</v>
      </c>
      <c r="P82" s="2" t="s">
        <v>31</v>
      </c>
      <c r="Q82" s="2" t="n">
        <v>4</v>
      </c>
      <c r="R82" s="2" t="n">
        <v>1.05156309990493E-015</v>
      </c>
      <c r="S82" s="2" t="n">
        <v>3803861128601450</v>
      </c>
      <c r="T82" s="2" t="n">
        <v>0</v>
      </c>
      <c r="U82" s="2" t="n">
        <v>3.99999999999999</v>
      </c>
      <c r="V82" s="2" t="n">
        <v>4</v>
      </c>
      <c r="W82" s="2" t="n">
        <v>3.99999999999999</v>
      </c>
      <c r="X82" s="2" t="n">
        <v>4</v>
      </c>
    </row>
    <row r="83" customFormat="false" ht="15" hidden="false" customHeight="false" outlineLevel="0" collapsed="false">
      <c r="B83" s="0" t="n">
        <v>79</v>
      </c>
      <c r="C83" s="0" t="n">
        <v>0.573461873560279</v>
      </c>
      <c r="D83" s="0" t="n">
        <v>0.844840394960063</v>
      </c>
      <c r="E83" s="0" t="n">
        <v>0.26686617425478</v>
      </c>
      <c r="F83" s="0" t="n">
        <v>0.384700549067458</v>
      </c>
      <c r="G83" s="0" t="n">
        <v>0.646790679630126</v>
      </c>
      <c r="I83" s="0" t="n">
        <v>1</v>
      </c>
      <c r="J83" s="0" t="n">
        <f aca="false">3*D83+C83</f>
        <v>3.10798305844047</v>
      </c>
      <c r="K83" s="0" t="n">
        <f aca="false">E83+F83</f>
        <v>0.651566723322238</v>
      </c>
      <c r="L83" s="0" t="n">
        <f aca="false">4*J83+7*K83</f>
        <v>16.9928992970175</v>
      </c>
      <c r="M83" s="0" t="n">
        <f aca="false">L83+2</f>
        <v>18.9928992970175</v>
      </c>
      <c r="N83" s="0" t="n">
        <f aca="false">M83+G83</f>
        <v>19.6396899766477</v>
      </c>
      <c r="P83" s="3" t="s">
        <v>32</v>
      </c>
      <c r="Q83" s="3" t="n">
        <v>7</v>
      </c>
      <c r="R83" s="3" t="n">
        <v>2.16388585240631E-015</v>
      </c>
      <c r="S83" s="3" t="n">
        <v>3234921099103160</v>
      </c>
      <c r="T83" s="3" t="n">
        <v>0</v>
      </c>
      <c r="U83" s="3" t="n">
        <v>6.99999999999999</v>
      </c>
      <c r="V83" s="3" t="n">
        <v>7</v>
      </c>
      <c r="W83" s="3" t="n">
        <v>6.99999999999999</v>
      </c>
      <c r="X83" s="3" t="n">
        <v>7</v>
      </c>
    </row>
    <row r="84" customFormat="false" ht="15" hidden="false" customHeight="false" outlineLevel="0" collapsed="false">
      <c r="B84" s="0" t="n">
        <v>80</v>
      </c>
      <c r="C84" s="0" t="n">
        <v>0.128184567741347</v>
      </c>
      <c r="D84" s="0" t="n">
        <v>0.336821900980746</v>
      </c>
      <c r="E84" s="0" t="n">
        <v>0.792645026766227</v>
      </c>
      <c r="F84" s="0" t="n">
        <v>0.421473782612172</v>
      </c>
      <c r="G84" s="0" t="n">
        <v>0.282098715733441</v>
      </c>
      <c r="I84" s="0" t="n">
        <v>1</v>
      </c>
      <c r="J84" s="0" t="n">
        <f aca="false">3*D84+C84</f>
        <v>1.13865027068359</v>
      </c>
      <c r="K84" s="0" t="n">
        <f aca="false">E84+F84</f>
        <v>1.2141188093784</v>
      </c>
      <c r="L84" s="0" t="n">
        <f aca="false">4*J84+7*K84</f>
        <v>13.0534327483831</v>
      </c>
      <c r="M84" s="0" t="n">
        <f aca="false">L84+2</f>
        <v>15.0534327483831</v>
      </c>
      <c r="N84" s="0" t="n">
        <f aca="false">M84+G84</f>
        <v>15.3355314641166</v>
      </c>
    </row>
    <row r="85" customFormat="false" ht="15" hidden="false" customHeight="false" outlineLevel="0" collapsed="false">
      <c r="B85" s="0" t="n">
        <v>81</v>
      </c>
      <c r="C85" s="0" t="n">
        <v>0.497822727685859</v>
      </c>
      <c r="D85" s="0" t="n">
        <v>0.0433943965650315</v>
      </c>
      <c r="E85" s="0" t="n">
        <v>0.840706896631683</v>
      </c>
      <c r="F85" s="0" t="n">
        <v>0.711537593821613</v>
      </c>
      <c r="G85" s="0" t="n">
        <v>0.41157430339298</v>
      </c>
      <c r="I85" s="0" t="n">
        <v>1</v>
      </c>
      <c r="J85" s="0" t="n">
        <f aca="false">3*D85+C85</f>
        <v>0.628005917380954</v>
      </c>
      <c r="K85" s="0" t="n">
        <f aca="false">E85+F85</f>
        <v>1.5522444904533</v>
      </c>
      <c r="L85" s="0" t="n">
        <f aca="false">4*J85+7*K85</f>
        <v>13.3777351026969</v>
      </c>
      <c r="M85" s="0" t="n">
        <f aca="false">L85+2</f>
        <v>15.3777351026969</v>
      </c>
      <c r="N85" s="0" t="n">
        <f aca="false">M85+G85</f>
        <v>15.7893094060899</v>
      </c>
      <c r="P85" s="0" t="s">
        <v>36</v>
      </c>
      <c r="S85" s="0" t="s">
        <v>66</v>
      </c>
      <c r="T85" s="0" t="s">
        <v>35</v>
      </c>
      <c r="U85" s="0" t="s">
        <v>65</v>
      </c>
    </row>
    <row r="86" customFormat="false" ht="15" hidden="false" customHeight="false" outlineLevel="0" collapsed="false">
      <c r="B86" s="0" t="n">
        <v>82</v>
      </c>
      <c r="C86" s="0" t="n">
        <v>0.1662741953625</v>
      </c>
      <c r="D86" s="0" t="n">
        <v>0.815929928704938</v>
      </c>
      <c r="E86" s="0" t="n">
        <v>0.0908212099968572</v>
      </c>
      <c r="F86" s="0" t="n">
        <v>0.353469327121488</v>
      </c>
      <c r="G86" s="0" t="n">
        <v>0.238374139625639</v>
      </c>
      <c r="I86" s="0" t="n">
        <v>1</v>
      </c>
      <c r="J86" s="0" t="n">
        <f aca="false">3*D86+C86</f>
        <v>2.61406398147731</v>
      </c>
      <c r="K86" s="0" t="n">
        <f aca="false">E86+F86</f>
        <v>0.444290537118345</v>
      </c>
      <c r="L86" s="0" t="n">
        <f aca="false">4*J86+7*K86</f>
        <v>13.5662896857377</v>
      </c>
      <c r="M86" s="0" t="n">
        <f aca="false">L86+2</f>
        <v>15.5662896857377</v>
      </c>
      <c r="N86" s="0" t="n">
        <f aca="false">M86+G86</f>
        <v>15.8046638253633</v>
      </c>
    </row>
    <row r="87" customFormat="false" ht="15" hidden="false" customHeight="false" outlineLevel="0" collapsed="false">
      <c r="B87" s="0" t="n">
        <v>83</v>
      </c>
      <c r="C87" s="0" t="n">
        <v>0.356447069846937</v>
      </c>
      <c r="D87" s="0" t="n">
        <v>0.631669095587213</v>
      </c>
      <c r="E87" s="0" t="n">
        <v>0.216326485431906</v>
      </c>
      <c r="F87" s="0" t="n">
        <v>0.996268111671408</v>
      </c>
      <c r="G87" s="0" t="n">
        <v>0.482230517357682</v>
      </c>
      <c r="I87" s="0" t="n">
        <v>1</v>
      </c>
      <c r="J87" s="0" t="n">
        <f aca="false">3*D87+C87</f>
        <v>2.25145435660858</v>
      </c>
      <c r="K87" s="0" t="n">
        <f aca="false">E87+F87</f>
        <v>1.21259459710331</v>
      </c>
      <c r="L87" s="0" t="n">
        <f aca="false">4*J87+7*K87</f>
        <v>17.4939796061575</v>
      </c>
      <c r="M87" s="0" t="n">
        <f aca="false">L87+2</f>
        <v>19.4939796061575</v>
      </c>
      <c r="N87" s="0" t="n">
        <f aca="false">M87+G87</f>
        <v>19.9762101235152</v>
      </c>
      <c r="P87" s="1" t="s">
        <v>37</v>
      </c>
      <c r="Q87" s="1"/>
    </row>
    <row r="88" customFormat="false" ht="15" hidden="false" customHeight="false" outlineLevel="0" collapsed="false">
      <c r="B88" s="0" t="n">
        <v>84</v>
      </c>
      <c r="C88" s="0" t="n">
        <v>0.58395360155107</v>
      </c>
      <c r="D88" s="0" t="n">
        <v>0.308393902797195</v>
      </c>
      <c r="E88" s="0" t="n">
        <v>0.936497125032543</v>
      </c>
      <c r="F88" s="0" t="n">
        <v>0.708498129944633</v>
      </c>
      <c r="G88" s="0" t="n">
        <v>0.0343350918517485</v>
      </c>
      <c r="I88" s="0" t="n">
        <v>1</v>
      </c>
      <c r="J88" s="0" t="n">
        <f aca="false">3*D88+C88</f>
        <v>1.50913530994266</v>
      </c>
      <c r="K88" s="0" t="n">
        <f aca="false">E88+F88</f>
        <v>1.64499525497718</v>
      </c>
      <c r="L88" s="0" t="n">
        <f aca="false">4*J88+7*K88</f>
        <v>17.5515080246109</v>
      </c>
      <c r="M88" s="0" t="n">
        <f aca="false">L88+2</f>
        <v>19.5515080246109</v>
      </c>
      <c r="N88" s="0" t="n">
        <f aca="false">M88+G88</f>
        <v>19.5858431164626</v>
      </c>
      <c r="P88" s="2" t="s">
        <v>38</v>
      </c>
      <c r="Q88" s="2" t="n">
        <v>0.999882245615665</v>
      </c>
    </row>
    <row r="89" customFormat="false" ht="15" hidden="false" customHeight="false" outlineLevel="0" collapsed="false">
      <c r="B89" s="0" t="n">
        <v>85</v>
      </c>
      <c r="C89" s="0" t="n">
        <v>0.83174963285746</v>
      </c>
      <c r="D89" s="0" t="n">
        <v>0.489522944296792</v>
      </c>
      <c r="E89" s="0" t="n">
        <v>0.521173587183374</v>
      </c>
      <c r="F89" s="0" t="n">
        <v>0.743638555925817</v>
      </c>
      <c r="G89" s="0" t="n">
        <v>0.559470635617942</v>
      </c>
      <c r="I89" s="0" t="n">
        <v>1</v>
      </c>
      <c r="J89" s="0" t="n">
        <f aca="false">3*D89+C89</f>
        <v>2.30031846574784</v>
      </c>
      <c r="K89" s="0" t="n">
        <f aca="false">E89+F89</f>
        <v>1.26481214310919</v>
      </c>
      <c r="L89" s="0" t="n">
        <f aca="false">4*J89+7*K89</f>
        <v>18.0549588647557</v>
      </c>
      <c r="M89" s="0" t="n">
        <f aca="false">L89+2</f>
        <v>20.0549588647557</v>
      </c>
      <c r="N89" s="0" t="n">
        <f aca="false">M89+G89</f>
        <v>20.6144295003736</v>
      </c>
      <c r="P89" s="2" t="s">
        <v>39</v>
      </c>
      <c r="Q89" s="2" t="n">
        <v>0.999764505097426</v>
      </c>
    </row>
    <row r="90" customFormat="false" ht="15" hidden="false" customHeight="false" outlineLevel="0" collapsed="false">
      <c r="B90" s="0" t="n">
        <v>86</v>
      </c>
      <c r="C90" s="0" t="n">
        <v>0.979766465227119</v>
      </c>
      <c r="D90" s="0" t="n">
        <v>0.879161335959204</v>
      </c>
      <c r="E90" s="0" t="n">
        <v>0.0676090770236814</v>
      </c>
      <c r="F90" s="0" t="n">
        <v>0.0107177828741505</v>
      </c>
      <c r="G90" s="0" t="n">
        <v>0.260453876256982</v>
      </c>
      <c r="I90" s="0" t="n">
        <v>1</v>
      </c>
      <c r="J90" s="0" t="n">
        <f aca="false">3*D90+C90</f>
        <v>3.61725047310473</v>
      </c>
      <c r="K90" s="0" t="n">
        <f aca="false">E90+F90</f>
        <v>0.0783268598978319</v>
      </c>
      <c r="L90" s="0" t="n">
        <f aca="false">4*J90+7*K90</f>
        <v>15.0172899117037</v>
      </c>
      <c r="M90" s="0" t="n">
        <f aca="false">L90+2</f>
        <v>17.0172899117037</v>
      </c>
      <c r="N90" s="0" t="n">
        <f aca="false">M90+G90</f>
        <v>17.2777437879607</v>
      </c>
      <c r="P90" s="2" t="s">
        <v>40</v>
      </c>
      <c r="Q90" s="2" t="n">
        <v>0.989450371181909</v>
      </c>
    </row>
    <row r="91" customFormat="false" ht="15" hidden="false" customHeight="false" outlineLevel="0" collapsed="false">
      <c r="B91" s="0" t="n">
        <v>87</v>
      </c>
      <c r="C91" s="0" t="n">
        <v>0.706860425485361</v>
      </c>
      <c r="D91" s="0" t="n">
        <v>0.354222026119139</v>
      </c>
      <c r="E91" s="0" t="n">
        <v>0.311558433557453</v>
      </c>
      <c r="F91" s="0" t="n">
        <v>0.137620189819356</v>
      </c>
      <c r="G91" s="0" t="n">
        <v>0.506430787702005</v>
      </c>
      <c r="I91" s="0" t="n">
        <v>1</v>
      </c>
      <c r="J91" s="0" t="n">
        <f aca="false">3*D91+C91</f>
        <v>1.76952650384278</v>
      </c>
      <c r="K91" s="0" t="n">
        <f aca="false">E91+F91</f>
        <v>0.449178623376809</v>
      </c>
      <c r="L91" s="0" t="n">
        <f aca="false">4*J91+7*K91</f>
        <v>10.2223563790088</v>
      </c>
      <c r="M91" s="0" t="n">
        <f aca="false">L91+2</f>
        <v>12.2223563790088</v>
      </c>
      <c r="N91" s="0" t="n">
        <f aca="false">M91+G91</f>
        <v>12.7287871667108</v>
      </c>
      <c r="P91" s="2" t="s">
        <v>41</v>
      </c>
      <c r="Q91" s="2" t="n">
        <v>0.27964851880117</v>
      </c>
    </row>
    <row r="92" customFormat="false" ht="15" hidden="false" customHeight="false" outlineLevel="0" collapsed="false">
      <c r="B92" s="0" t="n">
        <v>88</v>
      </c>
      <c r="C92" s="0" t="n">
        <v>0.977674499581161</v>
      </c>
      <c r="D92" s="0" t="n">
        <v>0.196404401323606</v>
      </c>
      <c r="E92" s="0" t="n">
        <v>0.165984456973658</v>
      </c>
      <c r="F92" s="0" t="n">
        <v>0.973212865158244</v>
      </c>
      <c r="G92" s="0" t="n">
        <v>0.496512548836321</v>
      </c>
      <c r="I92" s="0" t="n">
        <v>1</v>
      </c>
      <c r="J92" s="0" t="n">
        <f aca="false">3*D92+C92</f>
        <v>1.56688770355198</v>
      </c>
      <c r="K92" s="0" t="n">
        <f aca="false">E92+F92</f>
        <v>1.1391973221319</v>
      </c>
      <c r="L92" s="0" t="n">
        <f aca="false">4*J92+7*K92</f>
        <v>14.2419320691312</v>
      </c>
      <c r="M92" s="0" t="n">
        <f aca="false">L92+2</f>
        <v>16.2419320691312</v>
      </c>
      <c r="N92" s="0" t="n">
        <f aca="false">M92+G92</f>
        <v>16.7384446179676</v>
      </c>
      <c r="P92" s="3" t="s">
        <v>42</v>
      </c>
      <c r="Q92" s="3" t="n">
        <v>100</v>
      </c>
    </row>
    <row r="93" customFormat="false" ht="15" hidden="false" customHeight="false" outlineLevel="0" collapsed="false">
      <c r="B93" s="0" t="n">
        <v>89</v>
      </c>
      <c r="C93" s="0" t="n">
        <v>0.964310345316758</v>
      </c>
      <c r="D93" s="0" t="n">
        <v>0.567544651303122</v>
      </c>
      <c r="E93" s="0" t="n">
        <v>0.875082536103177</v>
      </c>
      <c r="F93" s="0" t="n">
        <v>0.234446284799125</v>
      </c>
      <c r="G93" s="0" t="n">
        <v>0.737421766902297</v>
      </c>
      <c r="I93" s="0" t="n">
        <v>1</v>
      </c>
      <c r="J93" s="0" t="n">
        <f aca="false">3*D93+C93</f>
        <v>2.66694429922612</v>
      </c>
      <c r="K93" s="0" t="n">
        <f aca="false">E93+F93</f>
        <v>1.1095288209023</v>
      </c>
      <c r="L93" s="0" t="n">
        <f aca="false">4*J93+7*K93</f>
        <v>18.4344789432206</v>
      </c>
      <c r="M93" s="0" t="n">
        <f aca="false">L93+2</f>
        <v>20.4344789432206</v>
      </c>
      <c r="N93" s="0" t="n">
        <f aca="false">M93+G93</f>
        <v>21.1719007101229</v>
      </c>
    </row>
    <row r="94" customFormat="false" ht="15" hidden="false" customHeight="false" outlineLevel="0" collapsed="false">
      <c r="B94" s="0" t="n">
        <v>90</v>
      </c>
      <c r="C94" s="0" t="n">
        <v>0.454715946313353</v>
      </c>
      <c r="D94" s="0" t="n">
        <v>0.793597114726488</v>
      </c>
      <c r="E94" s="0" t="n">
        <v>0.838279517047975</v>
      </c>
      <c r="F94" s="0" t="n">
        <v>0.474766836285449</v>
      </c>
      <c r="G94" s="0" t="n">
        <v>0.0720629057312433</v>
      </c>
      <c r="I94" s="0" t="n">
        <v>1</v>
      </c>
      <c r="J94" s="0" t="n">
        <f aca="false">3*D94+C94</f>
        <v>2.83550729049282</v>
      </c>
      <c r="K94" s="0" t="n">
        <f aca="false">E94+F94</f>
        <v>1.31304635333342</v>
      </c>
      <c r="L94" s="0" t="n">
        <f aca="false">4*J94+7*K94</f>
        <v>20.5333536353052</v>
      </c>
      <c r="M94" s="0" t="n">
        <f aca="false">L94+2</f>
        <v>22.5333536353052</v>
      </c>
      <c r="N94" s="0" t="n">
        <f aca="false">M94+G94</f>
        <v>22.6054165410365</v>
      </c>
      <c r="P94" s="0" t="s">
        <v>43</v>
      </c>
    </row>
    <row r="95" customFormat="false" ht="15" hidden="false" customHeight="false" outlineLevel="0" collapsed="false">
      <c r="B95" s="0" t="n">
        <v>91</v>
      </c>
      <c r="C95" s="0" t="n">
        <v>0.902359664885247</v>
      </c>
      <c r="D95" s="0" t="n">
        <v>0.276412442984615</v>
      </c>
      <c r="E95" s="0" t="n">
        <v>0.199408751502978</v>
      </c>
      <c r="F95" s="0" t="n">
        <v>0.797189394486289</v>
      </c>
      <c r="G95" s="0" t="n">
        <v>0.924532951212682</v>
      </c>
      <c r="I95" s="0" t="n">
        <v>1</v>
      </c>
      <c r="J95" s="0" t="n">
        <f aca="false">3*D95+C95</f>
        <v>1.73159699383909</v>
      </c>
      <c r="K95" s="0" t="n">
        <f aca="false">E95+F95</f>
        <v>0.996598145989267</v>
      </c>
      <c r="L95" s="0" t="n">
        <f aca="false">4*J95+7*K95</f>
        <v>13.9025749972812</v>
      </c>
      <c r="M95" s="0" t="n">
        <f aca="false">L95+2</f>
        <v>15.9025749972812</v>
      </c>
      <c r="N95" s="0" t="n">
        <f aca="false">M95+G95</f>
        <v>16.8271079484939</v>
      </c>
      <c r="P95" s="1"/>
      <c r="Q95" s="1" t="s">
        <v>44</v>
      </c>
      <c r="R95" s="1" t="s">
        <v>45</v>
      </c>
      <c r="S95" s="1" t="s">
        <v>46</v>
      </c>
      <c r="T95" s="1" t="s">
        <v>47</v>
      </c>
      <c r="U95" s="1" t="s">
        <v>48</v>
      </c>
    </row>
    <row r="96" customFormat="false" ht="15" hidden="false" customHeight="false" outlineLevel="0" collapsed="false">
      <c r="B96" s="0" t="n">
        <v>92</v>
      </c>
      <c r="C96" s="0" t="n">
        <v>0.343152828275979</v>
      </c>
      <c r="D96" s="0" t="n">
        <v>0.838347207867166</v>
      </c>
      <c r="E96" s="0" t="n">
        <v>0.435681965888627</v>
      </c>
      <c r="F96" s="0" t="n">
        <v>0.0772744321301083</v>
      </c>
      <c r="G96" s="0" t="n">
        <v>0.114320622743121</v>
      </c>
      <c r="I96" s="0" t="n">
        <v>1</v>
      </c>
      <c r="J96" s="0" t="n">
        <f aca="false">3*D96+C96</f>
        <v>2.85819445187748</v>
      </c>
      <c r="K96" s="0" t="n">
        <f aca="false">E96+F96</f>
        <v>0.512956398018735</v>
      </c>
      <c r="L96" s="0" t="n">
        <f aca="false">4*J96+7*K96</f>
        <v>15.0234725936411</v>
      </c>
      <c r="M96" s="0" t="n">
        <f aca="false">L96+2</f>
        <v>17.0234725936411</v>
      </c>
      <c r="N96" s="0" t="n">
        <f aca="false">M96+G96</f>
        <v>17.1377932163842</v>
      </c>
      <c r="P96" s="2" t="s">
        <v>49</v>
      </c>
      <c r="Q96" s="2" t="n">
        <v>3</v>
      </c>
      <c r="R96" s="2" t="n">
        <v>32204.2347557419</v>
      </c>
      <c r="S96" s="2" t="n">
        <v>10734.7449185806</v>
      </c>
      <c r="T96" s="2" t="n">
        <v>137267.170731827</v>
      </c>
      <c r="U96" s="2" t="n">
        <v>3.4319007613422E-174</v>
      </c>
    </row>
    <row r="97" customFormat="false" ht="15" hidden="false" customHeight="false" outlineLevel="0" collapsed="false">
      <c r="B97" s="0" t="n">
        <v>93</v>
      </c>
      <c r="C97" s="0" t="n">
        <v>0.230936909237813</v>
      </c>
      <c r="D97" s="0" t="n">
        <v>0.852709286750621</v>
      </c>
      <c r="E97" s="0" t="n">
        <v>0.658048023425472</v>
      </c>
      <c r="F97" s="0" t="n">
        <v>0.369627084552359</v>
      </c>
      <c r="G97" s="0" t="n">
        <v>0.579215864315256</v>
      </c>
      <c r="I97" s="0" t="n">
        <v>1</v>
      </c>
      <c r="J97" s="0" t="n">
        <f aca="false">3*D97+C97</f>
        <v>2.78906476948968</v>
      </c>
      <c r="K97" s="0" t="n">
        <f aca="false">E97+F97</f>
        <v>1.02767510797783</v>
      </c>
      <c r="L97" s="0" t="n">
        <f aca="false">4*J97+7*K97</f>
        <v>18.3499848338035</v>
      </c>
      <c r="M97" s="0" t="n">
        <f aca="false">L97+2</f>
        <v>20.3499848338035</v>
      </c>
      <c r="N97" s="0" t="n">
        <f aca="false">M97+G97</f>
        <v>20.9292006981188</v>
      </c>
      <c r="P97" s="2" t="s">
        <v>50</v>
      </c>
      <c r="Q97" s="2" t="n">
        <v>97</v>
      </c>
      <c r="R97" s="2" t="n">
        <v>7.58571952456574</v>
      </c>
      <c r="S97" s="2" t="n">
        <v>0.0782032940676881</v>
      </c>
      <c r="T97" s="2"/>
      <c r="U97" s="2"/>
    </row>
    <row r="98" customFormat="false" ht="15" hidden="false" customHeight="false" outlineLevel="0" collapsed="false">
      <c r="B98" s="0" t="n">
        <v>94</v>
      </c>
      <c r="C98" s="0" t="n">
        <v>0.550237170826584</v>
      </c>
      <c r="D98" s="0" t="n">
        <v>0.553976789828215</v>
      </c>
      <c r="E98" s="0" t="n">
        <v>0.589021309753436</v>
      </c>
      <c r="F98" s="0" t="n">
        <v>0.81131463331689</v>
      </c>
      <c r="G98" s="0" t="n">
        <v>0.741258925247784</v>
      </c>
      <c r="I98" s="0" t="n">
        <v>1</v>
      </c>
      <c r="J98" s="0" t="n">
        <f aca="false">3*D98+C98</f>
        <v>2.21216754031123</v>
      </c>
      <c r="K98" s="0" t="n">
        <f aca="false">E98+F98</f>
        <v>1.40033594307033</v>
      </c>
      <c r="L98" s="0" t="n">
        <f aca="false">4*J98+7*K98</f>
        <v>18.6510217627372</v>
      </c>
      <c r="M98" s="0" t="n">
        <f aca="false">L98+2</f>
        <v>20.6510217627372</v>
      </c>
      <c r="N98" s="0" t="n">
        <f aca="false">M98+G98</f>
        <v>21.392280687985</v>
      </c>
      <c r="P98" s="3" t="s">
        <v>51</v>
      </c>
      <c r="Q98" s="3" t="n">
        <v>100</v>
      </c>
      <c r="R98" s="3" t="n">
        <v>32211.8204752665</v>
      </c>
      <c r="S98" s="3"/>
      <c r="T98" s="3"/>
      <c r="U98" s="3"/>
    </row>
    <row r="99" customFormat="false" ht="15" hidden="false" customHeight="false" outlineLevel="0" collapsed="false">
      <c r="B99" s="0" t="n">
        <v>95</v>
      </c>
      <c r="C99" s="0" t="n">
        <v>0.839259571167876</v>
      </c>
      <c r="D99" s="0" t="n">
        <v>0.962944226563544</v>
      </c>
      <c r="E99" s="0" t="n">
        <v>0.781243730845111</v>
      </c>
      <c r="F99" s="0" t="n">
        <v>0.218056452761206</v>
      </c>
      <c r="G99" s="0" t="n">
        <v>0.842342778755808</v>
      </c>
      <c r="I99" s="0" t="n">
        <v>1</v>
      </c>
      <c r="J99" s="0" t="n">
        <f aca="false">3*D99+C99</f>
        <v>3.72809225085851</v>
      </c>
      <c r="K99" s="0" t="n">
        <f aca="false">E99+F99</f>
        <v>0.999300183606317</v>
      </c>
      <c r="L99" s="0" t="n">
        <f aca="false">4*J99+7*K99</f>
        <v>21.9074702886782</v>
      </c>
      <c r="M99" s="0" t="n">
        <f aca="false">L99+2</f>
        <v>23.9074702886783</v>
      </c>
      <c r="N99" s="0" t="n">
        <f aca="false">M99+G99</f>
        <v>24.7498130674341</v>
      </c>
    </row>
    <row r="100" customFormat="false" ht="15" hidden="false" customHeight="false" outlineLevel="0" collapsed="false">
      <c r="B100" s="0" t="n">
        <v>96</v>
      </c>
      <c r="C100" s="0" t="n">
        <v>0.996116697741378</v>
      </c>
      <c r="D100" s="0" t="n">
        <v>0.0485478402585282</v>
      </c>
      <c r="E100" s="0" t="n">
        <v>0.440742860285818</v>
      </c>
      <c r="F100" s="0" t="n">
        <v>0.3467924998338</v>
      </c>
      <c r="G100" s="0" t="n">
        <v>0.501119573450084</v>
      </c>
      <c r="I100" s="0" t="n">
        <v>1</v>
      </c>
      <c r="J100" s="0" t="n">
        <f aca="false">3*D100+C100</f>
        <v>1.14176021851696</v>
      </c>
      <c r="K100" s="0" t="n">
        <f aca="false">E100+F100</f>
        <v>0.787535360119618</v>
      </c>
      <c r="L100" s="0" t="n">
        <f aca="false">4*J100+7*K100</f>
        <v>10.0797883949052</v>
      </c>
      <c r="M100" s="0" t="n">
        <f aca="false">L100+2</f>
        <v>12.0797883949052</v>
      </c>
      <c r="N100" s="0" t="n">
        <f aca="false">M100+G100</f>
        <v>12.5809079683553</v>
      </c>
      <c r="P100" s="1"/>
      <c r="Q100" s="1" t="s">
        <v>52</v>
      </c>
      <c r="R100" s="1" t="s">
        <v>41</v>
      </c>
      <c r="S100" s="1" t="s">
        <v>53</v>
      </c>
      <c r="T100" s="1" t="s">
        <v>54</v>
      </c>
      <c r="U100" s="1" t="s">
        <v>55</v>
      </c>
      <c r="V100" s="1" t="s">
        <v>56</v>
      </c>
      <c r="W100" s="1" t="s">
        <v>57</v>
      </c>
      <c r="X100" s="1" t="s">
        <v>58</v>
      </c>
    </row>
    <row r="101" customFormat="false" ht="15" hidden="false" customHeight="false" outlineLevel="0" collapsed="false">
      <c r="B101" s="0" t="n">
        <v>97</v>
      </c>
      <c r="C101" s="0" t="n">
        <v>0.321135031402761</v>
      </c>
      <c r="D101" s="0" t="n">
        <v>0.702137674767334</v>
      </c>
      <c r="E101" s="0" t="n">
        <v>0.982346234400265</v>
      </c>
      <c r="F101" s="0" t="n">
        <v>0.859110003021269</v>
      </c>
      <c r="G101" s="0" t="n">
        <v>0.71286782494675</v>
      </c>
      <c r="I101" s="0" t="n">
        <v>1</v>
      </c>
      <c r="J101" s="0" t="n">
        <f aca="false">3*D101+C101</f>
        <v>2.42754805570476</v>
      </c>
      <c r="K101" s="0" t="n">
        <f aca="false">E101+F101</f>
        <v>1.84145623742153</v>
      </c>
      <c r="L101" s="0" t="n">
        <f aca="false">4*J101+7*K101</f>
        <v>22.6003858847698</v>
      </c>
      <c r="M101" s="0" t="n">
        <f aca="false">L101+2</f>
        <v>24.6003858847698</v>
      </c>
      <c r="N101" s="0" t="n">
        <f aca="false">M101+G101</f>
        <v>25.3132537097165</v>
      </c>
      <c r="P101" s="2" t="s">
        <v>59</v>
      </c>
      <c r="Q101" s="2" t="n">
        <v>0</v>
      </c>
      <c r="R101" s="2" t="e">
        <f aca="false">#N/A</f>
        <v>#N/A</v>
      </c>
      <c r="S101" s="2" t="e">
        <f aca="false">#N/A</f>
        <v>#N/A</v>
      </c>
      <c r="T101" s="2" t="e">
        <f aca="false">#N/A</f>
        <v>#N/A</v>
      </c>
      <c r="U101" s="2" t="e">
        <f aca="false">#N/A</f>
        <v>#N/A</v>
      </c>
      <c r="V101" s="2" t="e">
        <f aca="false">#N/A</f>
        <v>#N/A</v>
      </c>
      <c r="W101" s="2" t="e">
        <f aca="false">#N/A</f>
        <v>#N/A</v>
      </c>
      <c r="X101" s="2" t="e">
        <f aca="false">#N/A</f>
        <v>#N/A</v>
      </c>
    </row>
    <row r="102" customFormat="false" ht="15" hidden="false" customHeight="false" outlineLevel="0" collapsed="false">
      <c r="B102" s="0" t="n">
        <v>98</v>
      </c>
      <c r="C102" s="0" t="n">
        <v>0.687397491930897</v>
      </c>
      <c r="D102" s="0" t="n">
        <v>0.0544543635653397</v>
      </c>
      <c r="E102" s="0" t="n">
        <v>0.269981947537182</v>
      </c>
      <c r="F102" s="0" t="n">
        <v>0.892552898311339</v>
      </c>
      <c r="G102" s="0" t="n">
        <v>0.993662862405125</v>
      </c>
      <c r="I102" s="0" t="n">
        <v>1</v>
      </c>
      <c r="J102" s="0" t="n">
        <f aca="false">3*D102+C102</f>
        <v>0.850760582626916</v>
      </c>
      <c r="K102" s="0" t="n">
        <f aca="false">E102+F102</f>
        <v>1.16253484584852</v>
      </c>
      <c r="L102" s="0" t="n">
        <f aca="false">4*J102+7*K102</f>
        <v>11.5407862514473</v>
      </c>
      <c r="M102" s="0" t="n">
        <f aca="false">L102+2</f>
        <v>13.5407862514473</v>
      </c>
      <c r="N102" s="0" t="n">
        <f aca="false">M102+G102</f>
        <v>14.5344491138524</v>
      </c>
      <c r="P102" s="2" t="s">
        <v>60</v>
      </c>
      <c r="Q102" s="2" t="n">
        <v>2.70003200850575</v>
      </c>
      <c r="R102" s="2" t="n">
        <v>0.107037313433886</v>
      </c>
      <c r="S102" s="2" t="n">
        <v>25.2251473984676</v>
      </c>
      <c r="T102" s="2" t="n">
        <v>2.13606279461656E-044</v>
      </c>
      <c r="U102" s="2" t="n">
        <v>2.48759257076487</v>
      </c>
      <c r="V102" s="2" t="n">
        <v>2.91247144624662</v>
      </c>
      <c r="W102" s="2" t="n">
        <v>2.48759257076487</v>
      </c>
      <c r="X102" s="2" t="n">
        <v>2.91247144624662</v>
      </c>
    </row>
    <row r="103" customFormat="false" ht="15" hidden="false" customHeight="false" outlineLevel="0" collapsed="false">
      <c r="B103" s="0" t="n">
        <v>99</v>
      </c>
      <c r="C103" s="0" t="n">
        <v>0.460602373798895</v>
      </c>
      <c r="D103" s="0" t="n">
        <v>0.637418561070047</v>
      </c>
      <c r="E103" s="0" t="n">
        <v>0.251818933680803</v>
      </c>
      <c r="F103" s="0" t="n">
        <v>0.657039049547508</v>
      </c>
      <c r="G103" s="0" t="n">
        <v>0.486201865510339</v>
      </c>
      <c r="I103" s="0" t="n">
        <v>1</v>
      </c>
      <c r="J103" s="0" t="n">
        <f aca="false">3*D103+C103</f>
        <v>2.37285805700904</v>
      </c>
      <c r="K103" s="0" t="n">
        <f aca="false">E103+F103</f>
        <v>0.908857983228311</v>
      </c>
      <c r="L103" s="0" t="n">
        <f aca="false">4*J103+7*K103</f>
        <v>15.8534381106343</v>
      </c>
      <c r="M103" s="0" t="n">
        <f aca="false">L103+2</f>
        <v>17.8534381106343</v>
      </c>
      <c r="N103" s="0" t="n">
        <f aca="false">M103+G103</f>
        <v>18.3396399761447</v>
      </c>
      <c r="P103" s="2" t="s">
        <v>31</v>
      </c>
      <c r="Q103" s="2" t="n">
        <v>3.95761749044786</v>
      </c>
      <c r="R103" s="2" t="n">
        <v>0.0347577660122968</v>
      </c>
      <c r="S103" s="2" t="n">
        <v>113.86282677223</v>
      </c>
      <c r="T103" s="2" t="n">
        <v>4.37919485262227E-105</v>
      </c>
      <c r="U103" s="2" t="n">
        <v>3.88863294634921</v>
      </c>
      <c r="V103" s="2" t="n">
        <v>4.02660203454652</v>
      </c>
      <c r="W103" s="2" t="n">
        <v>3.88863294634921</v>
      </c>
      <c r="X103" s="2" t="n">
        <v>4.02660203454652</v>
      </c>
    </row>
    <row r="104" customFormat="false" ht="15" hidden="false" customHeight="false" outlineLevel="0" collapsed="false">
      <c r="B104" s="0" t="n">
        <v>100</v>
      </c>
      <c r="C104" s="0" t="n">
        <v>0.99866077107328</v>
      </c>
      <c r="D104" s="0" t="n">
        <v>0.307970067924521</v>
      </c>
      <c r="E104" s="0" t="n">
        <v>0.521923456051334</v>
      </c>
      <c r="F104" s="0" t="n">
        <v>0.668313597731383</v>
      </c>
      <c r="G104" s="0" t="n">
        <v>0.327819405794761</v>
      </c>
      <c r="I104" s="0" t="n">
        <v>1</v>
      </c>
      <c r="J104" s="0" t="n">
        <f aca="false">3*D104+C104</f>
        <v>1.92257097484684</v>
      </c>
      <c r="K104" s="0" t="n">
        <f aca="false">E104+F104</f>
        <v>1.19023705378272</v>
      </c>
      <c r="L104" s="0" t="n">
        <f aca="false">4*J104+7*K104</f>
        <v>16.0219432758664</v>
      </c>
      <c r="M104" s="0" t="n">
        <f aca="false">L104+2</f>
        <v>18.0219432758664</v>
      </c>
      <c r="N104" s="0" t="n">
        <f aca="false">M104+G104</f>
        <v>18.3497626816612</v>
      </c>
      <c r="P104" s="3" t="s">
        <v>32</v>
      </c>
      <c r="Q104" s="3" t="n">
        <v>6.87132267920226</v>
      </c>
      <c r="R104" s="3" t="n">
        <v>0.071523846873343</v>
      </c>
      <c r="S104" s="3" t="n">
        <v>96.0703734430035</v>
      </c>
      <c r="T104" s="3" t="n">
        <v>5.45373305978732E-098</v>
      </c>
      <c r="U104" s="3" t="n">
        <v>6.72936764195982</v>
      </c>
      <c r="V104" s="3" t="n">
        <v>7.0132777164447</v>
      </c>
      <c r="W104" s="3" t="n">
        <v>6.72936764195982</v>
      </c>
      <c r="X104" s="3" t="n">
        <v>7.0132777164447</v>
      </c>
    </row>
    <row r="106" customFormat="false" ht="15" hidden="false" customHeight="false" outlineLevel="0" collapsed="false">
      <c r="P106" s="0" t="s">
        <v>36</v>
      </c>
      <c r="S106" s="0" t="s">
        <v>63</v>
      </c>
      <c r="T106" s="0" t="s">
        <v>35</v>
      </c>
      <c r="U106" s="0" t="s">
        <v>65</v>
      </c>
    </row>
    <row r="108" customFormat="false" ht="15" hidden="false" customHeight="false" outlineLevel="0" collapsed="false">
      <c r="P108" s="1" t="s">
        <v>37</v>
      </c>
      <c r="Q108" s="1"/>
    </row>
    <row r="109" customFormat="false" ht="15" hidden="false" customHeight="false" outlineLevel="0" collapsed="false">
      <c r="P109" s="2" t="s">
        <v>38</v>
      </c>
      <c r="Q109" s="2" t="n">
        <v>0.997670453712627</v>
      </c>
    </row>
    <row r="110" customFormat="false" ht="15" hidden="false" customHeight="false" outlineLevel="0" collapsed="false">
      <c r="P110" s="2" t="s">
        <v>39</v>
      </c>
      <c r="Q110" s="2" t="n">
        <v>0.995346334211159</v>
      </c>
    </row>
    <row r="111" customFormat="false" ht="15" hidden="false" customHeight="false" outlineLevel="0" collapsed="false">
      <c r="P111" s="2" t="s">
        <v>40</v>
      </c>
      <c r="Q111" s="2" t="n">
        <v>0.995250382339224</v>
      </c>
    </row>
    <row r="112" customFormat="false" ht="15" hidden="false" customHeight="false" outlineLevel="0" collapsed="false">
      <c r="P112" s="2" t="s">
        <v>41</v>
      </c>
      <c r="Q112" s="2" t="n">
        <v>0.279648518801169</v>
      </c>
    </row>
    <row r="113" customFormat="false" ht="15" hidden="false" customHeight="false" outlineLevel="0" collapsed="false">
      <c r="P113" s="3" t="s">
        <v>42</v>
      </c>
      <c r="Q113" s="3" t="n">
        <v>100</v>
      </c>
    </row>
    <row r="115" customFormat="false" ht="15" hidden="false" customHeight="false" outlineLevel="0" collapsed="false">
      <c r="P115" s="0" t="s">
        <v>43</v>
      </c>
    </row>
    <row r="116" customFormat="false" ht="15" hidden="false" customHeight="false" outlineLevel="0" collapsed="false">
      <c r="P116" s="1"/>
      <c r="Q116" s="1" t="s">
        <v>44</v>
      </c>
      <c r="R116" s="1" t="s">
        <v>45</v>
      </c>
      <c r="S116" s="1" t="s">
        <v>46</v>
      </c>
      <c r="T116" s="1" t="s">
        <v>47</v>
      </c>
      <c r="U116" s="1" t="s">
        <v>48</v>
      </c>
    </row>
    <row r="117" customFormat="false" ht="15" hidden="false" customHeight="false" outlineLevel="0" collapsed="false">
      <c r="P117" s="2" t="s">
        <v>49</v>
      </c>
      <c r="Q117" s="2" t="n">
        <v>2</v>
      </c>
      <c r="R117" s="2" t="n">
        <v>1622.46677430836</v>
      </c>
      <c r="S117" s="2" t="n">
        <v>811.233387154181</v>
      </c>
      <c r="T117" s="2" t="n">
        <v>10373.3915153501</v>
      </c>
      <c r="U117" s="2" t="n">
        <v>7.72799330052134E-114</v>
      </c>
    </row>
    <row r="118" customFormat="false" ht="15" hidden="false" customHeight="false" outlineLevel="0" collapsed="false">
      <c r="P118" s="2" t="s">
        <v>50</v>
      </c>
      <c r="Q118" s="2" t="n">
        <v>97</v>
      </c>
      <c r="R118" s="2" t="n">
        <v>7.58571952456573</v>
      </c>
      <c r="S118" s="2" t="n">
        <v>0.078203294067688</v>
      </c>
      <c r="T118" s="2"/>
      <c r="U118" s="2"/>
    </row>
    <row r="119" customFormat="false" ht="15" hidden="false" customHeight="false" outlineLevel="0" collapsed="false">
      <c r="P119" s="3" t="s">
        <v>51</v>
      </c>
      <c r="Q119" s="3" t="n">
        <v>99</v>
      </c>
      <c r="R119" s="3" t="n">
        <v>1630.05249383293</v>
      </c>
      <c r="S119" s="3"/>
      <c r="T119" s="3"/>
      <c r="U119" s="3"/>
    </row>
    <row r="121" customFormat="false" ht="15" hidden="false" customHeight="false" outlineLevel="0" collapsed="false">
      <c r="P121" s="1"/>
      <c r="Q121" s="1" t="s">
        <v>52</v>
      </c>
      <c r="R121" s="1" t="s">
        <v>41</v>
      </c>
      <c r="S121" s="1" t="s">
        <v>53</v>
      </c>
      <c r="T121" s="1" t="s">
        <v>54</v>
      </c>
      <c r="U121" s="1" t="s">
        <v>55</v>
      </c>
      <c r="V121" s="1" t="s">
        <v>56</v>
      </c>
      <c r="W121" s="1" t="s">
        <v>57</v>
      </c>
      <c r="X121" s="1" t="s">
        <v>58</v>
      </c>
    </row>
    <row r="122" customFormat="false" ht="15" hidden="false" customHeight="false" outlineLevel="0" collapsed="false">
      <c r="P122" s="2" t="s">
        <v>59</v>
      </c>
      <c r="Q122" s="2" t="n">
        <v>2.70003200850574</v>
      </c>
      <c r="R122" s="2" t="n">
        <v>0.107037313433886</v>
      </c>
      <c r="S122" s="2" t="n">
        <v>25.2251473984676</v>
      </c>
      <c r="T122" s="2" t="n">
        <v>2.13606279461684E-044</v>
      </c>
      <c r="U122" s="2" t="n">
        <v>2.48759257076486</v>
      </c>
      <c r="V122" s="2" t="n">
        <v>2.91247144624662</v>
      </c>
      <c r="W122" s="2" t="n">
        <v>2.48759257076486</v>
      </c>
      <c r="X122" s="2" t="n">
        <v>2.91247144624662</v>
      </c>
    </row>
    <row r="123" customFormat="false" ht="15" hidden="false" customHeight="false" outlineLevel="0" collapsed="false">
      <c r="P123" s="2" t="s">
        <v>31</v>
      </c>
      <c r="Q123" s="2" t="n">
        <v>3.95761749044786</v>
      </c>
      <c r="R123" s="2" t="n">
        <v>0.0347577660122967</v>
      </c>
      <c r="S123" s="2" t="n">
        <v>113.86282677223</v>
      </c>
      <c r="T123" s="2" t="n">
        <v>4.37919485262215E-105</v>
      </c>
      <c r="U123" s="2" t="n">
        <v>3.8886329463492</v>
      </c>
      <c r="V123" s="2" t="n">
        <v>4.02660203454651</v>
      </c>
      <c r="W123" s="2" t="n">
        <v>3.8886329463492</v>
      </c>
      <c r="X123" s="2" t="n">
        <v>4.02660203454651</v>
      </c>
    </row>
    <row r="124" customFormat="false" ht="15" hidden="false" customHeight="false" outlineLevel="0" collapsed="false">
      <c r="P124" s="3" t="s">
        <v>32</v>
      </c>
      <c r="Q124" s="3" t="n">
        <v>6.87132267920226</v>
      </c>
      <c r="R124" s="3" t="n">
        <v>0.0715238468733429</v>
      </c>
      <c r="S124" s="3" t="n">
        <v>96.0703734430037</v>
      </c>
      <c r="T124" s="3" t="n">
        <v>5.45373305978655E-098</v>
      </c>
      <c r="U124" s="3" t="n">
        <v>6.72936764195983</v>
      </c>
      <c r="V124" s="3" t="n">
        <v>7.0132777164447</v>
      </c>
      <c r="W124" s="3" t="n">
        <v>6.72936764195983</v>
      </c>
      <c r="X124" s="3" t="n">
        <v>7.0132777164447</v>
      </c>
    </row>
  </sheetData>
  <mergeCells count="6">
    <mergeCell ref="P6:Q6"/>
    <mergeCell ref="P26:Q26"/>
    <mergeCell ref="P46:Q46"/>
    <mergeCell ref="P66:Q66"/>
    <mergeCell ref="P87:Q87"/>
    <mergeCell ref="P108:Q10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K30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C13" activeCellId="0" sqref="C13"/>
    </sheetView>
  </sheetViews>
  <sheetFormatPr defaultColWidth="8.72265625" defaultRowHeight="15" zeroHeight="false" outlineLevelRow="0" outlineLevelCol="0"/>
  <sheetData>
    <row r="2" customFormat="false" ht="15" hidden="false" customHeight="false" outlineLevel="0" collapsed="false">
      <c r="C2" s="0" t="s">
        <v>0</v>
      </c>
      <c r="D2" s="0" t="s">
        <v>1</v>
      </c>
      <c r="E2" s="0" t="s">
        <v>2</v>
      </c>
      <c r="F2" s="0" t="s">
        <v>3</v>
      </c>
      <c r="H2" s="0" t="s">
        <v>0</v>
      </c>
      <c r="I2" s="0" t="s">
        <v>1</v>
      </c>
      <c r="J2" s="0" t="s">
        <v>2</v>
      </c>
      <c r="K2" s="0" t="s">
        <v>3</v>
      </c>
    </row>
    <row r="3" customFormat="false" ht="15" hidden="false" customHeight="false" outlineLevel="0" collapsed="false">
      <c r="B3" s="0" t="s">
        <v>67</v>
      </c>
      <c r="C3" s="0" t="n">
        <v>30</v>
      </c>
      <c r="D3" s="0" t="n">
        <v>0</v>
      </c>
      <c r="E3" s="0" t="n">
        <v>0</v>
      </c>
      <c r="F3" s="0" t="n">
        <v>70</v>
      </c>
      <c r="H3" s="0" t="n">
        <f aca="false">C3/100</f>
        <v>0.3</v>
      </c>
      <c r="I3" s="0" t="n">
        <f aca="false">D3/100</f>
        <v>0</v>
      </c>
      <c r="J3" s="0" t="n">
        <f aca="false">E3/100</f>
        <v>0</v>
      </c>
      <c r="K3" s="0" t="n">
        <f aca="false">F3/100</f>
        <v>0.7</v>
      </c>
    </row>
    <row r="4" customFormat="false" ht="15" hidden="false" customHeight="false" outlineLevel="0" collapsed="false">
      <c r="B4" s="0" t="s">
        <v>68</v>
      </c>
      <c r="C4" s="0" t="n">
        <v>30</v>
      </c>
      <c r="D4" s="0" t="n">
        <v>70</v>
      </c>
      <c r="E4" s="0" t="n">
        <v>0</v>
      </c>
      <c r="F4" s="0" t="n">
        <v>0</v>
      </c>
      <c r="H4" s="0" t="n">
        <f aca="false">C4/100</f>
        <v>0.3</v>
      </c>
      <c r="I4" s="0" t="n">
        <f aca="false">D4/100</f>
        <v>0.7</v>
      </c>
      <c r="J4" s="0" t="n">
        <f aca="false">E4/100</f>
        <v>0</v>
      </c>
      <c r="K4" s="0" t="n">
        <f aca="false">F4/100</f>
        <v>0</v>
      </c>
    </row>
    <row r="5" customFormat="false" ht="15" hidden="false" customHeight="false" outlineLevel="0" collapsed="false">
      <c r="B5" s="0" t="s">
        <v>69</v>
      </c>
      <c r="C5" s="0" t="n">
        <v>50</v>
      </c>
      <c r="D5" s="0" t="n">
        <v>50</v>
      </c>
      <c r="E5" s="0" t="n">
        <v>0</v>
      </c>
      <c r="F5" s="0" t="n">
        <v>0</v>
      </c>
      <c r="H5" s="0" t="n">
        <f aca="false">C5/100</f>
        <v>0.5</v>
      </c>
      <c r="I5" s="0" t="n">
        <f aca="false">D5/100</f>
        <v>0.5</v>
      </c>
      <c r="J5" s="0" t="n">
        <f aca="false">E5/100</f>
        <v>0</v>
      </c>
      <c r="K5" s="0" t="n">
        <f aca="false">F5/100</f>
        <v>0</v>
      </c>
    </row>
    <row r="6" customFormat="false" ht="15" hidden="false" customHeight="false" outlineLevel="0" collapsed="false">
      <c r="B6" s="0" t="s">
        <v>70</v>
      </c>
      <c r="C6" s="0" t="n">
        <v>50</v>
      </c>
      <c r="D6" s="0" t="n">
        <v>20</v>
      </c>
      <c r="E6" s="0" t="n">
        <v>10</v>
      </c>
      <c r="F6" s="0" t="n">
        <v>20</v>
      </c>
      <c r="H6" s="0" t="n">
        <f aca="false">C6/100</f>
        <v>0.5</v>
      </c>
      <c r="I6" s="0" t="n">
        <f aca="false">D6/100</f>
        <v>0.2</v>
      </c>
      <c r="J6" s="0" t="n">
        <f aca="false">E6/100</f>
        <v>0.1</v>
      </c>
      <c r="K6" s="0" t="n">
        <f aca="false">F6/100</f>
        <v>0.2</v>
      </c>
    </row>
    <row r="7" customFormat="false" ht="15" hidden="false" customHeight="false" outlineLevel="0" collapsed="false">
      <c r="B7" s="0" t="s">
        <v>71</v>
      </c>
      <c r="C7" s="0" t="n">
        <v>75</v>
      </c>
      <c r="D7" s="0" t="n">
        <v>0</v>
      </c>
      <c r="E7" s="0" t="n">
        <v>0</v>
      </c>
      <c r="F7" s="0" t="n">
        <v>25</v>
      </c>
      <c r="H7" s="0" t="n">
        <f aca="false">C7/100</f>
        <v>0.75</v>
      </c>
      <c r="I7" s="0" t="n">
        <f aca="false">D7/100</f>
        <v>0</v>
      </c>
      <c r="J7" s="0" t="n">
        <f aca="false">E7/100</f>
        <v>0</v>
      </c>
      <c r="K7" s="0" t="n">
        <f aca="false">F7/100</f>
        <v>0.25</v>
      </c>
    </row>
    <row r="8" customFormat="false" ht="15" hidden="false" customHeight="false" outlineLevel="0" collapsed="false">
      <c r="B8" s="0" t="s">
        <v>72</v>
      </c>
      <c r="C8" s="0" t="n">
        <v>75</v>
      </c>
      <c r="D8" s="0" t="n">
        <v>25</v>
      </c>
      <c r="E8" s="0" t="n">
        <v>0</v>
      </c>
      <c r="F8" s="0" t="n">
        <v>0</v>
      </c>
      <c r="H8" s="0" t="n">
        <f aca="false">C8/100</f>
        <v>0.75</v>
      </c>
      <c r="I8" s="0" t="n">
        <f aca="false">D8/100</f>
        <v>0.25</v>
      </c>
      <c r="J8" s="0" t="n">
        <f aca="false">E8/100</f>
        <v>0</v>
      </c>
      <c r="K8" s="0" t="n">
        <f aca="false">F8/100</f>
        <v>0</v>
      </c>
    </row>
    <row r="9" customFormat="false" ht="15" hidden="false" customHeight="false" outlineLevel="0" collapsed="false">
      <c r="B9" s="0" t="s">
        <v>73</v>
      </c>
      <c r="C9" s="0" t="n">
        <v>75</v>
      </c>
      <c r="D9" s="0" t="n">
        <v>15</v>
      </c>
      <c r="E9" s="0" t="n">
        <v>10</v>
      </c>
      <c r="F9" s="0" t="n">
        <v>0</v>
      </c>
      <c r="H9" s="0" t="n">
        <f aca="false">C9/100</f>
        <v>0.75</v>
      </c>
      <c r="I9" s="0" t="n">
        <f aca="false">D9/100</f>
        <v>0.15</v>
      </c>
      <c r="J9" s="0" t="n">
        <f aca="false">E9/100</f>
        <v>0.1</v>
      </c>
      <c r="K9" s="0" t="n">
        <f aca="false">F9/100</f>
        <v>0</v>
      </c>
    </row>
    <row r="10" customFormat="false" ht="15" hidden="false" customHeight="false" outlineLevel="0" collapsed="false">
      <c r="B10" s="0" t="s">
        <v>74</v>
      </c>
      <c r="C10" s="0" t="n">
        <v>100</v>
      </c>
      <c r="D10" s="0" t="n">
        <v>0</v>
      </c>
      <c r="E10" s="0" t="n">
        <v>0</v>
      </c>
      <c r="F10" s="0" t="n">
        <v>0</v>
      </c>
      <c r="H10" s="0" t="n">
        <f aca="false">C10/100</f>
        <v>1</v>
      </c>
      <c r="I10" s="0" t="n">
        <f aca="false">D10/100</f>
        <v>0</v>
      </c>
      <c r="J10" s="0" t="n">
        <f aca="false">E10/100</f>
        <v>0</v>
      </c>
      <c r="K10" s="0" t="n">
        <f aca="false">F10/100</f>
        <v>0</v>
      </c>
    </row>
    <row r="12" customFormat="false" ht="15" hidden="false" customHeight="false" outlineLevel="0" collapsed="false">
      <c r="C12" s="0" t="s">
        <v>75</v>
      </c>
      <c r="D12" s="0" t="s">
        <v>76</v>
      </c>
      <c r="E12" s="0" t="s">
        <v>77</v>
      </c>
      <c r="F12" s="0" t="s">
        <v>78</v>
      </c>
      <c r="H12" s="0" t="n">
        <v>80</v>
      </c>
      <c r="I12" s="0" t="n">
        <v>160</v>
      </c>
      <c r="J12" s="0" t="n">
        <v>250</v>
      </c>
      <c r="K12" s="0" t="n">
        <v>500</v>
      </c>
    </row>
    <row r="13" customFormat="false" ht="15" hidden="false" customHeight="false" outlineLevel="0" collapsed="false">
      <c r="B13" s="0" t="s">
        <v>67</v>
      </c>
      <c r="C13" s="0" t="n">
        <v>79.7</v>
      </c>
      <c r="D13" s="0" t="n">
        <v>159.3</v>
      </c>
      <c r="E13" s="0" t="n">
        <v>248.9</v>
      </c>
      <c r="F13" s="0" t="n">
        <v>497.9</v>
      </c>
      <c r="H13" s="0" t="n">
        <f aca="false">C13/H$12</f>
        <v>0.99625</v>
      </c>
      <c r="I13" s="0" t="n">
        <f aca="false">D13/I$12</f>
        <v>0.995625</v>
      </c>
      <c r="J13" s="0" t="n">
        <f aca="false">E13/J$12</f>
        <v>0.9956</v>
      </c>
      <c r="K13" s="0" t="n">
        <f aca="false">F13/K$12</f>
        <v>0.9958</v>
      </c>
    </row>
    <row r="14" customFormat="false" ht="15" hidden="false" customHeight="false" outlineLevel="0" collapsed="false">
      <c r="B14" s="0" t="s">
        <v>68</v>
      </c>
      <c r="C14" s="0" t="n">
        <v>112.2</v>
      </c>
      <c r="D14" s="0" t="n">
        <v>224.4</v>
      </c>
      <c r="E14" s="0" t="n">
        <v>350.6</v>
      </c>
      <c r="F14" s="0" t="n">
        <v>701.2</v>
      </c>
      <c r="H14" s="0" t="n">
        <f aca="false">C14/H$12</f>
        <v>1.4025</v>
      </c>
      <c r="I14" s="0" t="n">
        <f aca="false">D14/I$12</f>
        <v>1.4025</v>
      </c>
      <c r="J14" s="0" t="n">
        <f aca="false">E14/J$12</f>
        <v>1.4024</v>
      </c>
      <c r="K14" s="0" t="n">
        <f aca="false">F14/K$12</f>
        <v>1.4024</v>
      </c>
    </row>
    <row r="15" customFormat="false" ht="15" hidden="false" customHeight="false" outlineLevel="0" collapsed="false">
      <c r="B15" s="0" t="s">
        <v>69</v>
      </c>
      <c r="C15" s="0" t="n">
        <v>134.6</v>
      </c>
      <c r="D15" s="0" t="n">
        <v>269.3</v>
      </c>
      <c r="E15" s="0" t="n">
        <v>420.7</v>
      </c>
      <c r="F15" s="0" t="n">
        <v>841.4</v>
      </c>
      <c r="H15" s="0" t="n">
        <f aca="false">C15/H$12</f>
        <v>1.6825</v>
      </c>
      <c r="I15" s="0" t="n">
        <f aca="false">D15/I$12</f>
        <v>1.683125</v>
      </c>
      <c r="J15" s="0" t="n">
        <f aca="false">E15/J$12</f>
        <v>1.6828</v>
      </c>
      <c r="K15" s="0" t="n">
        <f aca="false">F15/K$12</f>
        <v>1.6828</v>
      </c>
    </row>
    <row r="16" customFormat="false" ht="15" hidden="false" customHeight="false" outlineLevel="0" collapsed="false">
      <c r="B16" s="0" t="s">
        <v>70</v>
      </c>
      <c r="C16" s="0" t="n">
        <v>108.5</v>
      </c>
      <c r="D16" s="0" t="n">
        <v>216.9</v>
      </c>
      <c r="E16" s="0" t="n">
        <v>338.9</v>
      </c>
      <c r="F16" s="0" t="n">
        <v>667.8</v>
      </c>
      <c r="H16" s="0" t="n">
        <f aca="false">C16/H$12</f>
        <v>1.35625</v>
      </c>
      <c r="I16" s="0" t="n">
        <f aca="false">D16/I$12</f>
        <v>1.355625</v>
      </c>
      <c r="J16" s="0" t="n">
        <f aca="false">E16/J$12</f>
        <v>1.3556</v>
      </c>
      <c r="K16" s="0" t="n">
        <f aca="false">F16/K$12</f>
        <v>1.3356</v>
      </c>
    </row>
    <row r="17" customFormat="false" ht="15" hidden="false" customHeight="false" outlineLevel="0" collapsed="false">
      <c r="B17" s="0" t="s">
        <v>71</v>
      </c>
      <c r="C17" s="0" t="n">
        <v>158.6</v>
      </c>
      <c r="D17" s="0" t="n">
        <v>317.1</v>
      </c>
      <c r="E17" s="0" t="n">
        <v>495.5</v>
      </c>
      <c r="F17" s="0" t="n">
        <v>991</v>
      </c>
      <c r="H17" s="0" t="n">
        <f aca="false">C17/H$12</f>
        <v>1.9825</v>
      </c>
      <c r="I17" s="0" t="n">
        <f aca="false">D17/I$12</f>
        <v>1.981875</v>
      </c>
      <c r="J17" s="0" t="n">
        <f aca="false">E17/J$12</f>
        <v>1.982</v>
      </c>
      <c r="K17" s="0" t="n">
        <f aca="false">F17/K$12</f>
        <v>1.982</v>
      </c>
    </row>
    <row r="18" customFormat="false" ht="15" hidden="false" customHeight="false" outlineLevel="0" collapsed="false">
      <c r="B18" s="0" t="s">
        <v>72</v>
      </c>
      <c r="C18" s="0" t="n">
        <v>194.5</v>
      </c>
      <c r="D18" s="0" t="n">
        <v>388.9</v>
      </c>
      <c r="E18" s="0" t="n">
        <v>607.7</v>
      </c>
      <c r="F18" s="0" t="n">
        <v>1215.4</v>
      </c>
      <c r="H18" s="0" t="n">
        <f aca="false">C18/H$12</f>
        <v>2.43125</v>
      </c>
      <c r="I18" s="0" t="n">
        <f aca="false">D18/I$12</f>
        <v>2.430625</v>
      </c>
      <c r="J18" s="0" t="n">
        <f aca="false">E18/J$12</f>
        <v>2.4308</v>
      </c>
      <c r="K18" s="0" t="n">
        <f aca="false">F18/K$12</f>
        <v>2.4308</v>
      </c>
    </row>
    <row r="19" customFormat="false" ht="15" hidden="false" customHeight="false" outlineLevel="0" collapsed="false">
      <c r="B19" s="0" t="s">
        <v>73</v>
      </c>
      <c r="C19" s="0" t="n">
        <v>182</v>
      </c>
      <c r="D19" s="0" t="n">
        <v>364</v>
      </c>
      <c r="E19" s="0" t="n">
        <v>568.7</v>
      </c>
      <c r="F19" s="0" t="n">
        <v>1137.3</v>
      </c>
      <c r="H19" s="0" t="n">
        <f aca="false">C19/H$12</f>
        <v>2.275</v>
      </c>
      <c r="I19" s="0" t="n">
        <f aca="false">D19/I$12</f>
        <v>2.275</v>
      </c>
      <c r="J19" s="0" t="n">
        <f aca="false">E19/J$12</f>
        <v>2.2748</v>
      </c>
      <c r="K19" s="0" t="n">
        <f aca="false">F19/K$12</f>
        <v>2.2746</v>
      </c>
    </row>
    <row r="20" customFormat="false" ht="15" hidden="false" customHeight="false" outlineLevel="0" collapsed="false">
      <c r="B20" s="0" t="s">
        <v>74</v>
      </c>
      <c r="C20" s="0" t="n">
        <v>368.6</v>
      </c>
      <c r="D20" s="0" t="n">
        <v>737.1</v>
      </c>
      <c r="E20" s="0" t="n">
        <v>1151.7</v>
      </c>
      <c r="F20" s="0" t="n">
        <v>2303.4</v>
      </c>
      <c r="H20" s="0" t="n">
        <f aca="false">C20/H$12</f>
        <v>4.6075</v>
      </c>
      <c r="I20" s="0" t="n">
        <f aca="false">D20/I$12</f>
        <v>4.606875</v>
      </c>
      <c r="J20" s="0" t="n">
        <f aca="false">E20/J$12</f>
        <v>4.6068</v>
      </c>
      <c r="K20" s="0" t="n">
        <f aca="false">F20/K$12</f>
        <v>4.6068</v>
      </c>
    </row>
    <row r="22" customFormat="false" ht="15" hidden="false" customHeight="false" outlineLevel="0" collapsed="false">
      <c r="C22" s="0" t="s">
        <v>75</v>
      </c>
      <c r="D22" s="0" t="s">
        <v>76</v>
      </c>
      <c r="E22" s="0" t="s">
        <v>77</v>
      </c>
      <c r="F22" s="0" t="s">
        <v>78</v>
      </c>
      <c r="H22" s="0" t="n">
        <v>80</v>
      </c>
      <c r="I22" s="0" t="n">
        <v>160</v>
      </c>
      <c r="J22" s="0" t="n">
        <v>250</v>
      </c>
      <c r="K22" s="0" t="n">
        <v>500</v>
      </c>
    </row>
    <row r="23" customFormat="false" ht="15" hidden="false" customHeight="false" outlineLevel="0" collapsed="false">
      <c r="B23" s="0" t="s">
        <v>67</v>
      </c>
      <c r="C23" s="0" t="n">
        <v>374892</v>
      </c>
      <c r="D23" s="0" t="n">
        <v>589477</v>
      </c>
      <c r="E23" s="0" t="n">
        <v>823606</v>
      </c>
      <c r="F23" s="0" t="n">
        <v>1221043</v>
      </c>
      <c r="H23" s="0" t="n">
        <f aca="false">C23/H$22</f>
        <v>4686.15</v>
      </c>
      <c r="I23" s="0" t="n">
        <f aca="false">D23/I$22</f>
        <v>3684.23125</v>
      </c>
      <c r="J23" s="0" t="n">
        <f aca="false">E23/J$22</f>
        <v>3294.424</v>
      </c>
      <c r="K23" s="0" t="n">
        <f aca="false">F23/K$22</f>
        <v>2442.086</v>
      </c>
    </row>
    <row r="24" customFormat="false" ht="15" hidden="false" customHeight="false" outlineLevel="0" collapsed="false">
      <c r="B24" s="0" t="s">
        <v>68</v>
      </c>
      <c r="C24" s="0" t="n">
        <v>411303</v>
      </c>
      <c r="D24" s="0" t="n">
        <v>683606</v>
      </c>
      <c r="E24" s="0" t="n">
        <v>850921</v>
      </c>
      <c r="F24" s="0" t="n">
        <v>1515837</v>
      </c>
      <c r="H24" s="0" t="n">
        <f aca="false">C24/H$22</f>
        <v>5141.2875</v>
      </c>
      <c r="I24" s="0" t="n">
        <f aca="false">D24/I$22</f>
        <v>4272.5375</v>
      </c>
      <c r="J24" s="0" t="n">
        <f aca="false">E24/J$22</f>
        <v>3403.684</v>
      </c>
      <c r="K24" s="0" t="n">
        <f aca="false">F24/K$22</f>
        <v>3031.674</v>
      </c>
    </row>
    <row r="25" customFormat="false" ht="15" hidden="false" customHeight="false" outlineLevel="0" collapsed="false">
      <c r="B25" s="0" t="s">
        <v>69</v>
      </c>
      <c r="C25" s="0" t="n">
        <v>458327</v>
      </c>
      <c r="D25" s="0" t="n">
        <v>789654</v>
      </c>
      <c r="E25" s="0" t="n">
        <v>1011043</v>
      </c>
      <c r="F25" s="0" t="n">
        <v>1748756</v>
      </c>
      <c r="H25" s="0" t="n">
        <f aca="false">C25/H$22</f>
        <v>5729.0875</v>
      </c>
      <c r="I25" s="0" t="n">
        <f aca="false">D25/I$22</f>
        <v>4935.3375</v>
      </c>
      <c r="J25" s="0" t="n">
        <f aca="false">E25/J$22</f>
        <v>4044.172</v>
      </c>
      <c r="K25" s="0" t="n">
        <f aca="false">F25/K$22</f>
        <v>3497.512</v>
      </c>
    </row>
    <row r="26" customFormat="false" ht="15" hidden="false" customHeight="false" outlineLevel="0" collapsed="false">
      <c r="B26" s="0" t="s">
        <v>70</v>
      </c>
      <c r="C26" s="0" t="n">
        <v>411303</v>
      </c>
      <c r="D26" s="0" t="n">
        <v>683606</v>
      </c>
      <c r="E26" s="0" t="n">
        <v>850921</v>
      </c>
      <c r="F26" s="0" t="n">
        <v>1451427</v>
      </c>
      <c r="H26" s="0" t="n">
        <f aca="false">C26/H$22</f>
        <v>5141.2875</v>
      </c>
      <c r="I26" s="0" t="n">
        <f aca="false">D26/I$22</f>
        <v>4272.5375</v>
      </c>
      <c r="J26" s="0" t="n">
        <f aca="false">E26/J$22</f>
        <v>3403.684</v>
      </c>
      <c r="K26" s="0" t="n">
        <f aca="false">F26/K$22</f>
        <v>2902.854</v>
      </c>
    </row>
    <row r="27" customFormat="false" ht="15" hidden="false" customHeight="false" outlineLevel="0" collapsed="false">
      <c r="B27" s="0" t="s">
        <v>71</v>
      </c>
      <c r="C27" s="0" t="n">
        <v>458327</v>
      </c>
      <c r="D27" s="0" t="n">
        <v>789654</v>
      </c>
      <c r="E27" s="0" t="n">
        <v>1011043</v>
      </c>
      <c r="F27" s="0" t="n">
        <v>1768756</v>
      </c>
      <c r="H27" s="0" t="n">
        <f aca="false">C27/H$22</f>
        <v>5729.0875</v>
      </c>
      <c r="I27" s="0" t="n">
        <f aca="false">D27/I$22</f>
        <v>4935.3375</v>
      </c>
      <c r="J27" s="0" t="n">
        <f aca="false">E27/J$22</f>
        <v>4044.172</v>
      </c>
      <c r="K27" s="0" t="n">
        <f aca="false">F27/K$22</f>
        <v>3537.512</v>
      </c>
    </row>
    <row r="28" customFormat="false" ht="15" hidden="false" customHeight="false" outlineLevel="0" collapsed="false">
      <c r="B28" s="0" t="s">
        <v>72</v>
      </c>
      <c r="C28" s="0" t="n">
        <v>460704</v>
      </c>
      <c r="D28" s="0" t="n">
        <v>780409</v>
      </c>
      <c r="E28" s="0" t="n">
        <v>1031043</v>
      </c>
      <c r="F28" s="0" t="n">
        <v>1884821</v>
      </c>
      <c r="H28" s="0" t="n">
        <f aca="false">C28/H$22</f>
        <v>5758.8</v>
      </c>
      <c r="I28" s="0" t="n">
        <f aca="false">D28/I$22</f>
        <v>4877.55625</v>
      </c>
      <c r="J28" s="0" t="n">
        <f aca="false">E28/J$22</f>
        <v>4124.172</v>
      </c>
      <c r="K28" s="0" t="n">
        <f aca="false">F28/K$22</f>
        <v>3769.642</v>
      </c>
    </row>
    <row r="29" customFormat="false" ht="15" hidden="false" customHeight="false" outlineLevel="0" collapsed="false">
      <c r="B29" s="0" t="s">
        <v>73</v>
      </c>
      <c r="C29" s="0" t="n">
        <v>474704</v>
      </c>
      <c r="D29" s="0" t="n">
        <v>822409</v>
      </c>
      <c r="E29" s="0" t="n">
        <v>1075558</v>
      </c>
      <c r="F29" s="0" t="n">
        <v>1798756</v>
      </c>
      <c r="H29" s="0" t="n">
        <f aca="false">C29/H$22</f>
        <v>5933.8</v>
      </c>
      <c r="I29" s="0" t="n">
        <f aca="false">D29/I$22</f>
        <v>5140.05625</v>
      </c>
      <c r="J29" s="0" t="n">
        <f aca="false">E29/J$22</f>
        <v>4302.232</v>
      </c>
      <c r="K29" s="0" t="n">
        <f aca="false">F29/K$22</f>
        <v>3597.512</v>
      </c>
    </row>
    <row r="30" customFormat="false" ht="15" hidden="false" customHeight="false" outlineLevel="0" collapsed="false">
      <c r="B30" s="0" t="s">
        <v>74</v>
      </c>
      <c r="C30" s="0" t="n">
        <v>516058</v>
      </c>
      <c r="D30" s="0" t="n">
        <v>981547</v>
      </c>
      <c r="E30" s="0" t="n">
        <v>1305558</v>
      </c>
      <c r="F30" s="0" t="n">
        <v>2603514</v>
      </c>
      <c r="H30" s="0" t="n">
        <f aca="false">C30/H$22</f>
        <v>6450.725</v>
      </c>
      <c r="I30" s="0" t="n">
        <f aca="false">D30/I$22</f>
        <v>6134.66875</v>
      </c>
      <c r="J30" s="0" t="n">
        <f aca="false">E30/J$22</f>
        <v>5222.232</v>
      </c>
      <c r="K30" s="0" t="n">
        <f aca="false">F30/K$22</f>
        <v>5207.028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W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5" activeCellId="0" sqref="I5"/>
    </sheetView>
  </sheetViews>
  <sheetFormatPr defaultColWidth="9.15625" defaultRowHeight="15" zeroHeight="false" outlineLevelRow="0" outlineLevelCol="0"/>
  <cols>
    <col collapsed="false" customWidth="false" hidden="false" outlineLevel="0" max="1024" min="1" style="4" width="9.14"/>
  </cols>
  <sheetData>
    <row r="1" customFormat="false" ht="15" hidden="false" customHeight="false" outlineLevel="0" collapsed="false">
      <c r="N1" s="5"/>
      <c r="O1" s="5"/>
      <c r="P1" s="5"/>
      <c r="Q1" s="5"/>
      <c r="R1" s="5"/>
      <c r="S1" s="5"/>
      <c r="T1" s="5"/>
      <c r="U1" s="5"/>
      <c r="V1" s="5"/>
      <c r="W1" s="5"/>
    </row>
    <row r="2" customFormat="false" ht="15" hidden="false" customHeight="false" outlineLevel="0" collapsed="false">
      <c r="N2" s="5"/>
      <c r="O2" s="5"/>
      <c r="P2" s="5"/>
      <c r="Q2" s="5"/>
      <c r="R2" s="5"/>
      <c r="S2" s="5"/>
      <c r="T2" s="5"/>
      <c r="U2" s="5"/>
      <c r="V2" s="5"/>
      <c r="W2" s="5"/>
    </row>
    <row r="3" customFormat="false" ht="15" hidden="false" customHeight="false" outlineLevel="0" collapsed="false">
      <c r="N3" s="5"/>
      <c r="O3" s="5"/>
      <c r="P3" s="5"/>
      <c r="Q3" s="5"/>
      <c r="R3" s="5"/>
      <c r="S3" s="5"/>
      <c r="T3" s="5"/>
      <c r="U3" s="5"/>
      <c r="V3" s="5"/>
      <c r="W3" s="5"/>
    </row>
    <row r="4" customFormat="false" ht="15" hidden="false" customHeight="false" outlineLevel="0" collapsed="false">
      <c r="B4" s="6"/>
      <c r="C4" s="6" t="s">
        <v>0</v>
      </c>
      <c r="D4" s="6" t="s">
        <v>1</v>
      </c>
      <c r="E4" s="6" t="s">
        <v>2</v>
      </c>
      <c r="F4" s="6" t="s">
        <v>3</v>
      </c>
      <c r="H4" s="4" t="s">
        <v>79</v>
      </c>
      <c r="I4" s="6" t="s">
        <v>80</v>
      </c>
      <c r="K4" s="4" t="s">
        <v>59</v>
      </c>
      <c r="L4" s="2" t="n">
        <v>0</v>
      </c>
      <c r="N4" s="7"/>
      <c r="O4" s="7"/>
      <c r="P4" s="5"/>
      <c r="Q4" s="5"/>
      <c r="R4" s="5"/>
      <c r="S4" s="5"/>
      <c r="T4" s="5"/>
      <c r="U4" s="5"/>
      <c r="V4" s="5"/>
      <c r="W4" s="5"/>
    </row>
    <row r="5" customFormat="false" ht="15" hidden="false" customHeight="false" outlineLevel="0" collapsed="false">
      <c r="B5" s="6" t="s">
        <v>67</v>
      </c>
      <c r="C5" s="6" t="n">
        <v>0.3</v>
      </c>
      <c r="D5" s="6" t="n">
        <v>0</v>
      </c>
      <c r="E5" s="6" t="n">
        <v>0</v>
      </c>
      <c r="F5" s="6" t="n">
        <v>0.7</v>
      </c>
      <c r="H5" s="4" t="n">
        <v>2442.086</v>
      </c>
      <c r="I5" s="6" t="n">
        <f aca="false">$L$4+C5*$L$5+D5*$L$6+E5*$L$7+F5*$L$8</f>
        <v>2334.45253531258</v>
      </c>
      <c r="K5" s="4" t="s">
        <v>0</v>
      </c>
      <c r="L5" s="2" t="n">
        <v>4752.83254011776</v>
      </c>
      <c r="N5" s="8"/>
      <c r="O5" s="8"/>
      <c r="P5" s="5"/>
      <c r="Q5" s="5"/>
      <c r="R5" s="5"/>
      <c r="S5" s="5"/>
      <c r="T5" s="5"/>
      <c r="U5" s="5"/>
      <c r="V5" s="5"/>
      <c r="W5" s="5"/>
    </row>
    <row r="6" customFormat="false" ht="15" hidden="false" customHeight="false" outlineLevel="0" collapsed="false">
      <c r="B6" s="6" t="s">
        <v>68</v>
      </c>
      <c r="C6" s="6" t="n">
        <v>0.3</v>
      </c>
      <c r="D6" s="6" t="n">
        <v>0.7</v>
      </c>
      <c r="E6" s="6" t="n">
        <v>0</v>
      </c>
      <c r="F6" s="6" t="n">
        <v>0</v>
      </c>
      <c r="H6" s="4" t="n">
        <v>3031.674</v>
      </c>
      <c r="I6" s="6" t="n">
        <f aca="false">$L$4+C6*$L$5+D6*$L$6+E6*$L$7+F6*$L$8</f>
        <v>2942.75125464902</v>
      </c>
      <c r="K6" s="4" t="s">
        <v>1</v>
      </c>
      <c r="L6" s="2" t="n">
        <v>2167.00213230527</v>
      </c>
      <c r="N6" s="8"/>
      <c r="O6" s="8"/>
      <c r="P6" s="5"/>
      <c r="Q6" s="5"/>
      <c r="R6" s="5"/>
      <c r="S6" s="5"/>
      <c r="T6" s="5"/>
      <c r="U6" s="5"/>
      <c r="V6" s="5"/>
      <c r="W6" s="5"/>
    </row>
    <row r="7" customFormat="false" ht="15" hidden="false" customHeight="false" outlineLevel="0" collapsed="false">
      <c r="B7" s="6" t="s">
        <v>69</v>
      </c>
      <c r="C7" s="6" t="n">
        <v>0.5</v>
      </c>
      <c r="D7" s="6" t="n">
        <v>0.5</v>
      </c>
      <c r="E7" s="6" t="n">
        <v>0</v>
      </c>
      <c r="F7" s="6" t="n">
        <v>0</v>
      </c>
      <c r="H7" s="4" t="n">
        <v>3497.512</v>
      </c>
      <c r="I7" s="6" t="n">
        <f aca="false">$L$4+C7*$L$5+D7*$L$6+E7*$L$7+F7*$L$8</f>
        <v>3459.91733621152</v>
      </c>
      <c r="K7" s="4" t="s">
        <v>2</v>
      </c>
      <c r="L7" s="2" t="n">
        <v>-2293.63106909489</v>
      </c>
      <c r="N7" s="8"/>
      <c r="O7" s="8"/>
      <c r="P7" s="5"/>
      <c r="Q7" s="5"/>
      <c r="R7" s="5"/>
      <c r="S7" s="5"/>
      <c r="T7" s="5"/>
      <c r="U7" s="5"/>
      <c r="V7" s="5"/>
      <c r="W7" s="5"/>
    </row>
    <row r="8" customFormat="false" ht="15" hidden="false" customHeight="false" outlineLevel="0" collapsed="false">
      <c r="B8" s="6" t="s">
        <v>70</v>
      </c>
      <c r="C8" s="6" t="n">
        <v>0.5</v>
      </c>
      <c r="D8" s="6" t="n">
        <v>0.2</v>
      </c>
      <c r="E8" s="6" t="n">
        <v>0.1</v>
      </c>
      <c r="F8" s="6" t="n">
        <v>0.2</v>
      </c>
      <c r="H8" s="4" t="n">
        <v>2902.854</v>
      </c>
      <c r="I8" s="6" t="n">
        <f aca="false">$L$4+C8*$L$5+D8*$L$6+E8*$L$7+F8*$L$8</f>
        <v>2840.05438197537</v>
      </c>
      <c r="K8" s="4" t="s">
        <v>3</v>
      </c>
      <c r="L8" s="2" t="n">
        <v>1298.00396182464</v>
      </c>
      <c r="N8" s="8"/>
      <c r="O8" s="8"/>
      <c r="P8" s="5"/>
      <c r="Q8" s="5"/>
      <c r="R8" s="5"/>
      <c r="S8" s="5"/>
      <c r="T8" s="5"/>
      <c r="U8" s="5"/>
      <c r="V8" s="5"/>
      <c r="W8" s="5"/>
    </row>
    <row r="9" customFormat="false" ht="15" hidden="false" customHeight="false" outlineLevel="0" collapsed="false">
      <c r="B9" s="6" t="s">
        <v>71</v>
      </c>
      <c r="C9" s="6" t="n">
        <v>0.75</v>
      </c>
      <c r="D9" s="6" t="n">
        <v>0</v>
      </c>
      <c r="E9" s="6" t="n">
        <v>0</v>
      </c>
      <c r="F9" s="6" t="n">
        <v>0.25</v>
      </c>
      <c r="H9" s="4" t="n">
        <v>3537.512</v>
      </c>
      <c r="I9" s="6" t="n">
        <f aca="false">$L$4+C9*$L$5+D9*$L$6+E9*$L$7+F9*$L$8</f>
        <v>3889.12539554448</v>
      </c>
      <c r="N9" s="8"/>
      <c r="O9" s="8"/>
      <c r="P9" s="5"/>
      <c r="Q9" s="5"/>
      <c r="R9" s="5"/>
      <c r="S9" s="5"/>
      <c r="T9" s="5"/>
      <c r="U9" s="5"/>
      <c r="V9" s="5"/>
      <c r="W9" s="5"/>
    </row>
    <row r="10" customFormat="false" ht="15" hidden="false" customHeight="false" outlineLevel="0" collapsed="false">
      <c r="B10" s="6" t="s">
        <v>72</v>
      </c>
      <c r="C10" s="6" t="n">
        <v>0.75</v>
      </c>
      <c r="D10" s="6" t="n">
        <v>0.25</v>
      </c>
      <c r="E10" s="6" t="n">
        <v>0</v>
      </c>
      <c r="F10" s="6" t="n">
        <v>0</v>
      </c>
      <c r="H10" s="4" t="n">
        <v>3769.642</v>
      </c>
      <c r="I10" s="6" t="n">
        <f aca="false">$L$4+C10*$L$5+D10*$L$6+E10*$L$7+F10*$L$8</f>
        <v>4106.37493816464</v>
      </c>
      <c r="N10" s="5"/>
      <c r="O10" s="5"/>
      <c r="P10" s="5"/>
      <c r="Q10" s="5"/>
      <c r="R10" s="5"/>
      <c r="S10" s="5"/>
      <c r="T10" s="5"/>
      <c r="U10" s="5"/>
      <c r="V10" s="5"/>
      <c r="W10" s="5"/>
    </row>
    <row r="11" customFormat="false" ht="15" hidden="false" customHeight="false" outlineLevel="0" collapsed="false">
      <c r="B11" s="6" t="s">
        <v>73</v>
      </c>
      <c r="C11" s="6" t="n">
        <v>0.75</v>
      </c>
      <c r="D11" s="6" t="n">
        <v>0.15</v>
      </c>
      <c r="E11" s="6" t="n">
        <v>0.1</v>
      </c>
      <c r="F11" s="6" t="n">
        <v>0</v>
      </c>
      <c r="H11" s="4" t="n">
        <v>3597.512</v>
      </c>
      <c r="I11" s="6" t="n">
        <f aca="false">$L$4+C11*$L$5+D11*$L$6+E11*$L$7+F11*$L$8</f>
        <v>3660.31161802462</v>
      </c>
      <c r="N11" s="5"/>
      <c r="O11" s="5"/>
      <c r="P11" s="5"/>
      <c r="Q11" s="5"/>
      <c r="R11" s="5"/>
      <c r="S11" s="5"/>
      <c r="T11" s="5"/>
      <c r="U11" s="5"/>
      <c r="V11" s="5"/>
      <c r="W11" s="5"/>
    </row>
    <row r="12" customFormat="false" ht="15" hidden="false" customHeight="false" outlineLevel="0" collapsed="false">
      <c r="B12" s="6" t="s">
        <v>74</v>
      </c>
      <c r="C12" s="6" t="n">
        <v>1</v>
      </c>
      <c r="D12" s="6" t="n">
        <v>0</v>
      </c>
      <c r="E12" s="6" t="n">
        <v>0</v>
      </c>
      <c r="F12" s="6" t="n">
        <v>0</v>
      </c>
      <c r="H12" s="4" t="n">
        <v>5207.028</v>
      </c>
      <c r="I12" s="6" t="n">
        <f aca="false">$L$4+C12*$L$5+D12*$L$6+E12*$L$7+F12*$L$8</f>
        <v>4752.83254011776</v>
      </c>
      <c r="N12" s="7"/>
      <c r="O12" s="7"/>
      <c r="P12" s="7"/>
      <c r="Q12" s="7"/>
      <c r="R12" s="7"/>
      <c r="S12" s="7"/>
      <c r="T12" s="5"/>
      <c r="U12" s="5"/>
      <c r="V12" s="5"/>
      <c r="W12" s="5"/>
    </row>
    <row r="13" customFormat="false" ht="15" hidden="false" customHeight="false" outlineLevel="0" collapsed="false">
      <c r="N13" s="8"/>
      <c r="O13" s="8"/>
      <c r="P13" s="8"/>
      <c r="Q13" s="8"/>
      <c r="R13" s="8"/>
      <c r="S13" s="8"/>
      <c r="T13" s="5"/>
      <c r="U13" s="5"/>
      <c r="V13" s="5"/>
      <c r="W13" s="5"/>
    </row>
    <row r="14" customFormat="false" ht="15" hidden="false" customHeight="false" outlineLevel="0" collapsed="false">
      <c r="B14" s="4" t="n">
        <v>80</v>
      </c>
      <c r="C14" s="4" t="n">
        <v>160</v>
      </c>
      <c r="D14" s="4" t="n">
        <v>250</v>
      </c>
      <c r="E14" s="4" t="n">
        <v>500</v>
      </c>
      <c r="F14" s="4" t="n">
        <v>80</v>
      </c>
      <c r="G14" s="4" t="n">
        <v>160</v>
      </c>
      <c r="H14" s="4" t="n">
        <v>250</v>
      </c>
      <c r="I14" s="4" t="n">
        <v>500</v>
      </c>
      <c r="N14" s="8"/>
      <c r="O14" s="8"/>
      <c r="P14" s="8"/>
      <c r="Q14" s="8"/>
      <c r="R14" s="8"/>
      <c r="S14" s="8"/>
      <c r="T14" s="5"/>
      <c r="U14" s="5"/>
      <c r="V14" s="5"/>
      <c r="W14" s="5"/>
    </row>
    <row r="15" customFormat="false" ht="15" hidden="false" customHeight="false" outlineLevel="0" collapsed="false">
      <c r="B15" s="4" t="n">
        <v>0.99625</v>
      </c>
      <c r="C15" s="4" t="n">
        <v>0.995625</v>
      </c>
      <c r="D15" s="4" t="n">
        <v>0.9956</v>
      </c>
      <c r="E15" s="4" t="n">
        <v>0.9958</v>
      </c>
      <c r="F15" s="4" t="n">
        <v>4686.15</v>
      </c>
      <c r="G15" s="4" t="n">
        <v>3684.23125</v>
      </c>
      <c r="H15" s="4" t="n">
        <v>3294.424</v>
      </c>
      <c r="I15" s="4" t="n">
        <v>2442.086</v>
      </c>
      <c r="N15" s="8"/>
      <c r="O15" s="8"/>
      <c r="P15" s="8"/>
      <c r="Q15" s="8"/>
      <c r="R15" s="8"/>
      <c r="S15" s="8"/>
      <c r="T15" s="5"/>
      <c r="U15" s="5"/>
      <c r="V15" s="5"/>
      <c r="W15" s="5"/>
    </row>
    <row r="16" customFormat="false" ht="15" hidden="false" customHeight="false" outlineLevel="0" collapsed="false">
      <c r="B16" s="4" t="n">
        <v>1.4025</v>
      </c>
      <c r="C16" s="4" t="n">
        <v>1.4025</v>
      </c>
      <c r="D16" s="4" t="n">
        <v>1.4024</v>
      </c>
      <c r="E16" s="4" t="n">
        <v>1.4024</v>
      </c>
      <c r="F16" s="4" t="n">
        <v>5141.2875</v>
      </c>
      <c r="G16" s="4" t="n">
        <v>4272.5375</v>
      </c>
      <c r="H16" s="4" t="n">
        <v>3403.684</v>
      </c>
      <c r="I16" s="4" t="n">
        <v>3031.674</v>
      </c>
      <c r="N16" s="5"/>
      <c r="O16" s="5"/>
      <c r="P16" s="5"/>
      <c r="Q16" s="5"/>
      <c r="R16" s="5"/>
      <c r="S16" s="5"/>
      <c r="T16" s="5"/>
      <c r="U16" s="5"/>
      <c r="V16" s="5"/>
      <c r="W16" s="5"/>
    </row>
    <row r="17" customFormat="false" ht="15" hidden="false" customHeight="false" outlineLevel="0" collapsed="false">
      <c r="B17" s="4" t="n">
        <v>1.6825</v>
      </c>
      <c r="C17" s="4" t="n">
        <v>1.683125</v>
      </c>
      <c r="D17" s="4" t="n">
        <v>1.6828</v>
      </c>
      <c r="E17" s="4" t="n">
        <v>1.6828</v>
      </c>
      <c r="F17" s="4" t="n">
        <v>5729.0875</v>
      </c>
      <c r="G17" s="4" t="n">
        <v>4935.3375</v>
      </c>
      <c r="H17" s="4" t="n">
        <v>4044.172</v>
      </c>
      <c r="I17" s="4" t="n">
        <v>3497.512</v>
      </c>
      <c r="N17" s="7"/>
      <c r="O17" s="7"/>
      <c r="P17" s="7"/>
      <c r="Q17" s="7"/>
      <c r="R17" s="7"/>
      <c r="S17" s="7"/>
      <c r="T17" s="7"/>
      <c r="U17" s="7"/>
      <c r="V17" s="7"/>
      <c r="W17" s="5"/>
    </row>
    <row r="18" customFormat="false" ht="15" hidden="false" customHeight="false" outlineLevel="0" collapsed="false">
      <c r="B18" s="4" t="n">
        <v>1.35625</v>
      </c>
      <c r="C18" s="4" t="n">
        <v>1.355625</v>
      </c>
      <c r="D18" s="4" t="n">
        <v>1.3556</v>
      </c>
      <c r="E18" s="4" t="n">
        <v>1.3356</v>
      </c>
      <c r="F18" s="4" t="n">
        <v>5141.2875</v>
      </c>
      <c r="G18" s="4" t="n">
        <v>4272.5375</v>
      </c>
      <c r="H18" s="4" t="n">
        <v>3403.684</v>
      </c>
      <c r="I18" s="4" t="n">
        <v>2902.854</v>
      </c>
      <c r="N18" s="8"/>
      <c r="O18" s="8"/>
      <c r="P18" s="8"/>
      <c r="Q18" s="8"/>
      <c r="R18" s="8"/>
      <c r="S18" s="8"/>
      <c r="T18" s="8"/>
      <c r="U18" s="8"/>
      <c r="V18" s="8"/>
      <c r="W18" s="5"/>
    </row>
    <row r="19" customFormat="false" ht="15" hidden="false" customHeight="false" outlineLevel="0" collapsed="false">
      <c r="B19" s="4" t="n">
        <v>1.9825</v>
      </c>
      <c r="C19" s="4" t="n">
        <v>1.981875</v>
      </c>
      <c r="D19" s="4" t="n">
        <v>1.982</v>
      </c>
      <c r="E19" s="4" t="n">
        <v>1.982</v>
      </c>
      <c r="F19" s="4" t="n">
        <v>5729.0875</v>
      </c>
      <c r="G19" s="4" t="n">
        <v>4935.3375</v>
      </c>
      <c r="H19" s="4" t="n">
        <v>4044.172</v>
      </c>
      <c r="I19" s="4" t="n">
        <v>3537.512</v>
      </c>
      <c r="N19" s="8"/>
      <c r="O19" s="8"/>
      <c r="P19" s="8"/>
      <c r="Q19" s="8"/>
      <c r="R19" s="8"/>
      <c r="S19" s="8"/>
      <c r="T19" s="8"/>
      <c r="U19" s="8"/>
      <c r="V19" s="8"/>
      <c r="W19" s="5"/>
    </row>
    <row r="20" customFormat="false" ht="15" hidden="false" customHeight="false" outlineLevel="0" collapsed="false">
      <c r="B20" s="4" t="n">
        <v>2.43125</v>
      </c>
      <c r="C20" s="4" t="n">
        <v>2.430625</v>
      </c>
      <c r="D20" s="4" t="n">
        <v>2.4308</v>
      </c>
      <c r="E20" s="4" t="n">
        <v>2.4308</v>
      </c>
      <c r="F20" s="4" t="n">
        <v>5758.8</v>
      </c>
      <c r="G20" s="4" t="n">
        <v>4877.55625</v>
      </c>
      <c r="H20" s="4" t="n">
        <v>4124.172</v>
      </c>
      <c r="I20" s="4" t="n">
        <v>3769.642</v>
      </c>
      <c r="N20" s="8"/>
      <c r="O20" s="8"/>
      <c r="P20" s="8"/>
      <c r="Q20" s="8"/>
      <c r="R20" s="8"/>
      <c r="S20" s="8"/>
      <c r="T20" s="8"/>
      <c r="U20" s="8"/>
      <c r="V20" s="8"/>
      <c r="W20" s="5"/>
    </row>
    <row r="21" customFormat="false" ht="15" hidden="false" customHeight="false" outlineLevel="0" collapsed="false">
      <c r="B21" s="4" t="n">
        <v>2.275</v>
      </c>
      <c r="C21" s="4" t="n">
        <v>2.275</v>
      </c>
      <c r="D21" s="4" t="n">
        <v>2.2748</v>
      </c>
      <c r="E21" s="4" t="n">
        <v>2.2746</v>
      </c>
      <c r="F21" s="4" t="n">
        <v>5933.8</v>
      </c>
      <c r="G21" s="4" t="n">
        <v>5140.05625</v>
      </c>
      <c r="H21" s="4" t="n">
        <v>4302.232</v>
      </c>
      <c r="I21" s="4" t="n">
        <v>3597.512</v>
      </c>
      <c r="N21" s="8"/>
      <c r="O21" s="8"/>
      <c r="P21" s="8"/>
      <c r="Q21" s="8"/>
      <c r="R21" s="8"/>
      <c r="S21" s="8"/>
      <c r="T21" s="8"/>
      <c r="U21" s="8"/>
      <c r="V21" s="8"/>
      <c r="W21" s="5"/>
    </row>
    <row r="22" customFormat="false" ht="15" hidden="false" customHeight="false" outlineLevel="0" collapsed="false">
      <c r="B22" s="4" t="n">
        <v>4.6075</v>
      </c>
      <c r="C22" s="4" t="n">
        <v>4.606875</v>
      </c>
      <c r="D22" s="4" t="n">
        <v>4.6068</v>
      </c>
      <c r="E22" s="4" t="n">
        <v>4.6068</v>
      </c>
      <c r="F22" s="4" t="n">
        <v>6450.725</v>
      </c>
      <c r="G22" s="4" t="n">
        <v>6134.66875</v>
      </c>
      <c r="H22" s="4" t="n">
        <v>5222.232</v>
      </c>
      <c r="I22" s="4" t="n">
        <v>5207.028</v>
      </c>
      <c r="N22" s="8"/>
      <c r="O22" s="8"/>
      <c r="P22" s="8"/>
      <c r="Q22" s="8"/>
      <c r="R22" s="8"/>
      <c r="S22" s="8"/>
      <c r="T22" s="8"/>
      <c r="U22" s="8"/>
      <c r="V22" s="8"/>
      <c r="W22" s="5"/>
    </row>
    <row r="23" customFormat="false" ht="15" hidden="false" customHeight="false" outlineLevel="0" collapsed="false">
      <c r="N23" s="5"/>
      <c r="O23" s="5"/>
      <c r="P23" s="5"/>
      <c r="Q23" s="5"/>
      <c r="R23" s="5"/>
      <c r="S23" s="5"/>
      <c r="T23" s="5"/>
      <c r="U23" s="5"/>
      <c r="V23" s="5"/>
      <c r="W23" s="5"/>
    </row>
    <row r="24" customFormat="false" ht="15" hidden="false" customHeight="false" outlineLevel="0" collapsed="false">
      <c r="B24" s="2" t="n">
        <v>3.79515501809338</v>
      </c>
      <c r="F24" s="2" t="n">
        <v>6388.26420112848</v>
      </c>
      <c r="G24" s="2" t="n">
        <v>5864.26981922334</v>
      </c>
      <c r="H24" s="2" t="n">
        <v>4962.22028155437</v>
      </c>
      <c r="I24" s="2" t="n">
        <v>4752.83254011776</v>
      </c>
      <c r="N24" s="5"/>
      <c r="O24" s="5"/>
      <c r="P24" s="5"/>
      <c r="Q24" s="5"/>
      <c r="R24" s="5"/>
      <c r="S24" s="5"/>
      <c r="T24" s="5"/>
      <c r="U24" s="5"/>
      <c r="V24" s="5"/>
      <c r="W24" s="5"/>
    </row>
    <row r="25" customFormat="false" ht="15" hidden="false" customHeight="false" outlineLevel="0" collapsed="false">
      <c r="B25" s="2" t="n">
        <v>0</v>
      </c>
      <c r="F25" s="2" t="n">
        <v>0</v>
      </c>
      <c r="G25" s="2" t="n">
        <v>0</v>
      </c>
      <c r="H25" s="2" t="n">
        <v>0</v>
      </c>
      <c r="I25" s="2" t="n">
        <v>0</v>
      </c>
    </row>
    <row r="26" customFormat="false" ht="15" hidden="false" customHeight="false" outlineLevel="0" collapsed="false">
      <c r="B26" s="2" t="n">
        <v>-3.82385895298679</v>
      </c>
      <c r="F26" s="2" t="n">
        <v>-1701.01131529047</v>
      </c>
      <c r="G26" s="2" t="n">
        <v>-2278.11008821214</v>
      </c>
      <c r="H26" s="2" t="n">
        <v>-2201.04019753013</v>
      </c>
      <c r="I26" s="2" t="n">
        <v>-2585.83040781249</v>
      </c>
    </row>
    <row r="27" customFormat="false" ht="15" hidden="false" customHeight="false" outlineLevel="0" collapsed="false">
      <c r="B27" s="2" t="n">
        <v>-8.76266845875487</v>
      </c>
      <c r="F27" s="2" t="n">
        <v>-3037.822815211</v>
      </c>
      <c r="G27" s="2" t="n">
        <v>-4390.20464319641</v>
      </c>
      <c r="H27" s="2" t="n">
        <v>-4662.95257206856</v>
      </c>
      <c r="I27" s="2" t="n">
        <v>-7046.46360921265</v>
      </c>
    </row>
    <row r="28" customFormat="false" ht="15" hidden="false" customHeight="false" outlineLevel="0" collapsed="false">
      <c r="B28" s="2" t="n">
        <v>-4.34087855445201</v>
      </c>
      <c r="F28" s="2" t="n">
        <v>-2492.61189431547</v>
      </c>
      <c r="G28" s="2" t="n">
        <v>-3202.83214466569</v>
      </c>
      <c r="H28" s="2" t="n">
        <v>-2577.84989779738</v>
      </c>
      <c r="I28" s="2" t="n">
        <v>-3454.82857829312</v>
      </c>
    </row>
    <row r="30" customFormat="false" ht="15" hidden="false" customHeight="false" outlineLevel="0" collapsed="false">
      <c r="B30" s="4" t="n">
        <v>0.756540029976972</v>
      </c>
      <c r="F30" s="4" t="n">
        <v>4643.43587510765</v>
      </c>
      <c r="G30" s="4" t="n">
        <v>3622.28731795735</v>
      </c>
      <c r="H30" s="4" t="n">
        <v>3157.7253530962</v>
      </c>
      <c r="I30" s="4" t="n">
        <v>2334.45253531258</v>
      </c>
    </row>
    <row r="31" customFormat="false" ht="15" hidden="false" customHeight="false" outlineLevel="0" collapsed="false">
      <c r="B31" s="4" t="n">
        <v>1.11845375100262</v>
      </c>
      <c r="F31" s="4" t="n">
        <v>5197.55628042515</v>
      </c>
      <c r="G31" s="4" t="n">
        <v>4269.59275747484</v>
      </c>
      <c r="H31" s="4" t="n">
        <v>3421.49214328327</v>
      </c>
      <c r="I31" s="4" t="n">
        <v>2942.75125464902</v>
      </c>
    </row>
    <row r="32" customFormat="false" ht="15" hidden="false" customHeight="false" outlineLevel="0" collapsed="false">
      <c r="B32" s="4" t="n">
        <v>1.88322554159998</v>
      </c>
      <c r="F32" s="4" t="n">
        <v>5537.75854348324</v>
      </c>
      <c r="G32" s="4" t="n">
        <v>4725.21477511727</v>
      </c>
      <c r="H32" s="4" t="n">
        <v>3861.7001827893</v>
      </c>
      <c r="I32" s="4" t="n">
        <v>3459.91733621152</v>
      </c>
    </row>
    <row r="33" customFormat="false" ht="15" hidden="false" customHeight="false" outlineLevel="0" collapsed="false">
      <c r="B33" s="4" t="n">
        <v>1.28594067073013</v>
      </c>
      <c r="F33" s="4" t="n">
        <v>5245.75727768619</v>
      </c>
      <c r="G33" s="4" t="n">
        <v>4329.06090832813</v>
      </c>
      <c r="H33" s="4" t="n">
        <v>3540.14700528201</v>
      </c>
      <c r="I33" s="4" t="n">
        <v>2840.05438197537</v>
      </c>
    </row>
    <row r="34" customFormat="false" ht="15" hidden="false" customHeight="false" outlineLevel="0" collapsed="false">
      <c r="B34" s="4" t="n">
        <v>2.70993537948037</v>
      </c>
      <c r="F34" s="4" t="n">
        <v>5765.11122754961</v>
      </c>
      <c r="G34" s="4" t="n">
        <v>5063.56178305691</v>
      </c>
      <c r="H34" s="4" t="n">
        <v>4317.75780710502</v>
      </c>
      <c r="I34" s="4" t="n">
        <v>3889.12539554448</v>
      </c>
    </row>
    <row r="35" customFormat="false" ht="15" hidden="false" customHeight="false" outlineLevel="0" collapsed="false">
      <c r="B35" s="4" t="n">
        <v>2.83919027984668</v>
      </c>
      <c r="F35" s="4" t="n">
        <v>5963.01137230586</v>
      </c>
      <c r="G35" s="4" t="n">
        <v>5294.7422971703</v>
      </c>
      <c r="H35" s="4" t="n">
        <v>4411.96023217183</v>
      </c>
      <c r="I35" s="4" t="n">
        <v>4106.37493816464</v>
      </c>
    </row>
    <row r="36" customFormat="false" ht="15" hidden="false" customHeight="false" outlineLevel="0" collapsed="false">
      <c r="B36" s="4" t="n">
        <v>2.34530932926987</v>
      </c>
      <c r="F36" s="4" t="n">
        <v>5829.33022231381</v>
      </c>
      <c r="G36" s="4" t="n">
        <v>5083.53284167187</v>
      </c>
      <c r="H36" s="4" t="n">
        <v>4165.76899471799</v>
      </c>
      <c r="I36" s="4" t="n">
        <v>3660.31161802462</v>
      </c>
    </row>
    <row r="37" customFormat="false" ht="15" hidden="false" customHeight="false" outlineLevel="0" collapsed="false">
      <c r="B37" s="4" t="n">
        <v>3.79515501809338</v>
      </c>
      <c r="F37" s="4" t="n">
        <v>6388.26420112848</v>
      </c>
      <c r="G37" s="4" t="n">
        <v>5864.26981922334</v>
      </c>
      <c r="H37" s="4" t="n">
        <v>4962.22028155437</v>
      </c>
      <c r="I37" s="4" t="n">
        <v>4752.83254011776</v>
      </c>
    </row>
    <row r="39" customFormat="false" ht="15" hidden="false" customHeight="false" outlineLevel="0" collapsed="false">
      <c r="B39" s="4" t="n">
        <v>0</v>
      </c>
      <c r="F39" s="2" t="n">
        <v>0</v>
      </c>
      <c r="G39" s="2" t="n">
        <v>0</v>
      </c>
      <c r="H39" s="2" t="n">
        <v>0</v>
      </c>
      <c r="I39" s="2" t="n">
        <v>0</v>
      </c>
    </row>
    <row r="40" customFormat="false" ht="15" hidden="false" customHeight="false" outlineLevel="0" collapsed="false">
      <c r="B40" s="4" t="n">
        <v>3.79515501809338</v>
      </c>
      <c r="F40" s="2" t="n">
        <v>6388.26420112848</v>
      </c>
      <c r="G40" s="2" t="n">
        <v>5864.26981922333</v>
      </c>
      <c r="H40" s="2" t="n">
        <v>4962.22028155437</v>
      </c>
      <c r="I40" s="2" t="n">
        <v>4752.83254011776</v>
      </c>
    </row>
    <row r="41" customFormat="false" ht="15" hidden="false" customHeight="false" outlineLevel="0" collapsed="false">
      <c r="B41" s="4" t="n">
        <v>-0.0287039348934168</v>
      </c>
      <c r="F41" s="2" t="n">
        <v>4687.25288583801</v>
      </c>
      <c r="G41" s="2" t="n">
        <v>3586.1597310112</v>
      </c>
      <c r="H41" s="2" t="n">
        <v>2761.18008402423</v>
      </c>
      <c r="I41" s="2" t="n">
        <v>2167.00213230527</v>
      </c>
    </row>
    <row r="42" customFormat="false" ht="15" hidden="false" customHeight="false" outlineLevel="0" collapsed="false">
      <c r="B42" s="4" t="n">
        <v>-4.96751344066149</v>
      </c>
      <c r="F42" s="2" t="n">
        <v>3350.44138591748</v>
      </c>
      <c r="G42" s="2" t="n">
        <v>1474.06517602693</v>
      </c>
      <c r="H42" s="2" t="n">
        <v>299.267709485807</v>
      </c>
      <c r="I42" s="2" t="n">
        <v>-2293.63106909489</v>
      </c>
    </row>
    <row r="43" customFormat="false" ht="15" hidden="false" customHeight="false" outlineLevel="0" collapsed="false">
      <c r="B43" s="4" t="n">
        <v>-0.545723536358629</v>
      </c>
      <c r="F43" s="2" t="n">
        <v>3895.65230681301</v>
      </c>
      <c r="G43" s="2" t="n">
        <v>2661.43767455765</v>
      </c>
      <c r="H43" s="2" t="n">
        <v>2384.37038375699</v>
      </c>
      <c r="I43" s="2" t="n">
        <v>1298.00396182464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X41"/>
  <sheetViews>
    <sheetView showFormulas="false" showGridLines="true" showRowColHeaders="true" showZeros="true" rightToLeft="false" tabSelected="false" showOutlineSymbols="true" defaultGridColor="true" view="normal" topLeftCell="D1" colorId="64" zoomScale="100" zoomScaleNormal="100" zoomScalePageLayoutView="100" workbookViewId="0">
      <selection pane="topLeft" activeCell="H13" activeCellId="0" sqref="H13"/>
    </sheetView>
  </sheetViews>
  <sheetFormatPr defaultColWidth="8.72265625" defaultRowHeight="15" zeroHeight="false" outlineLevelRow="0" outlineLevelCol="0"/>
  <sheetData>
    <row r="3" customFormat="false" ht="15" hidden="false" customHeight="false" outlineLevel="0" collapsed="false">
      <c r="H3" s="0" t="s">
        <v>81</v>
      </c>
      <c r="I3" s="0" t="s">
        <v>81</v>
      </c>
      <c r="J3" s="0" t="s">
        <v>81</v>
      </c>
      <c r="K3" s="0" t="s">
        <v>81</v>
      </c>
      <c r="L3" s="0" t="s">
        <v>82</v>
      </c>
      <c r="M3" s="0" t="s">
        <v>83</v>
      </c>
      <c r="N3" s="0" t="s">
        <v>84</v>
      </c>
      <c r="O3" s="0" t="s">
        <v>85</v>
      </c>
    </row>
    <row r="4" customFormat="false" ht="15" hidden="false" customHeight="false" outlineLevel="0" collapsed="false">
      <c r="G4" s="4" t="s">
        <v>59</v>
      </c>
      <c r="H4" s="4" t="n">
        <v>0</v>
      </c>
      <c r="I4" s="4" t="n">
        <v>0</v>
      </c>
      <c r="J4" s="4" t="n">
        <v>0</v>
      </c>
      <c r="K4" s="4" t="n">
        <v>0</v>
      </c>
      <c r="L4" s="2" t="n">
        <v>0</v>
      </c>
      <c r="M4" s="2" t="n">
        <v>0</v>
      </c>
      <c r="N4" s="2" t="n">
        <v>0</v>
      </c>
      <c r="O4" s="2" t="n">
        <v>0</v>
      </c>
    </row>
    <row r="5" customFormat="false" ht="15" hidden="false" customHeight="false" outlineLevel="0" collapsed="false">
      <c r="G5" s="4" t="s">
        <v>0</v>
      </c>
      <c r="H5" s="4" t="n">
        <v>3.79515501809338</v>
      </c>
      <c r="I5" s="4" t="n">
        <v>3.79515501809338</v>
      </c>
      <c r="J5" s="4" t="n">
        <v>3.79515501809338</v>
      </c>
      <c r="K5" s="4" t="n">
        <v>3.79515501809338</v>
      </c>
      <c r="L5" s="2" t="n">
        <v>6388.26420112848</v>
      </c>
      <c r="M5" s="2" t="n">
        <v>5864.26981922333</v>
      </c>
      <c r="N5" s="2" t="n">
        <v>4962.22028155437</v>
      </c>
      <c r="O5" s="2" t="n">
        <v>4752.83254011776</v>
      </c>
    </row>
    <row r="6" customFormat="false" ht="15" hidden="false" customHeight="false" outlineLevel="0" collapsed="false">
      <c r="G6" s="4" t="s">
        <v>1</v>
      </c>
      <c r="H6" s="4" t="n">
        <v>-0.0287039348934168</v>
      </c>
      <c r="I6" s="4" t="n">
        <v>-0.0287039348934168</v>
      </c>
      <c r="J6" s="4" t="n">
        <v>-0.0287039348934168</v>
      </c>
      <c r="K6" s="4" t="n">
        <v>-0.0287039348934168</v>
      </c>
      <c r="L6" s="2" t="n">
        <v>4687.25288583801</v>
      </c>
      <c r="M6" s="2" t="n">
        <v>3586.1597310112</v>
      </c>
      <c r="N6" s="2" t="n">
        <v>2761.18008402423</v>
      </c>
      <c r="O6" s="2" t="n">
        <v>2167.00213230527</v>
      </c>
    </row>
    <row r="7" customFormat="false" ht="15" hidden="false" customHeight="false" outlineLevel="0" collapsed="false">
      <c r="G7" s="4" t="s">
        <v>2</v>
      </c>
      <c r="H7" s="4" t="n">
        <v>-4.96751344066149</v>
      </c>
      <c r="I7" s="4" t="n">
        <v>-4.96751344066149</v>
      </c>
      <c r="J7" s="4" t="n">
        <v>-4.96751344066149</v>
      </c>
      <c r="K7" s="4" t="n">
        <v>-4.96751344066149</v>
      </c>
      <c r="L7" s="2" t="n">
        <v>3350.44138591748</v>
      </c>
      <c r="M7" s="2" t="n">
        <v>1474.06517602693</v>
      </c>
      <c r="N7" s="2" t="n">
        <v>299.267709485807</v>
      </c>
      <c r="O7" s="2" t="n">
        <v>-2293.63106909489</v>
      </c>
    </row>
    <row r="8" customFormat="false" ht="15" hidden="false" customHeight="false" outlineLevel="0" collapsed="false">
      <c r="G8" s="4" t="s">
        <v>3</v>
      </c>
      <c r="H8" s="4" t="n">
        <v>-0.545723536358629</v>
      </c>
      <c r="I8" s="4" t="n">
        <v>-0.545723536358629</v>
      </c>
      <c r="J8" s="4" t="n">
        <v>-0.545723536358629</v>
      </c>
      <c r="K8" s="4" t="n">
        <v>-0.545723536358629</v>
      </c>
      <c r="L8" s="2" t="n">
        <v>3895.65230681301</v>
      </c>
      <c r="M8" s="2" t="n">
        <v>2661.43767455765</v>
      </c>
      <c r="N8" s="2" t="n">
        <v>2384.37038375699</v>
      </c>
      <c r="O8" s="2" t="n">
        <v>1298.00396182464</v>
      </c>
    </row>
    <row r="9" customFormat="false" ht="15" hidden="false" customHeight="false" outlineLevel="0" collapsed="false">
      <c r="C9" s="2"/>
    </row>
    <row r="10" customFormat="false" ht="15" hidden="false" customHeight="false" outlineLevel="0" collapsed="false">
      <c r="H10" s="0" t="n">
        <v>80</v>
      </c>
      <c r="I10" s="0" t="n">
        <v>160</v>
      </c>
      <c r="J10" s="0" t="n">
        <v>250</v>
      </c>
      <c r="K10" s="0" t="n">
        <v>500</v>
      </c>
      <c r="L10" s="0" t="n">
        <v>80</v>
      </c>
      <c r="M10" s="0" t="n">
        <v>160</v>
      </c>
      <c r="N10" s="0" t="n">
        <v>250</v>
      </c>
      <c r="O10" s="0" t="n">
        <v>500</v>
      </c>
    </row>
    <row r="12" customFormat="false" ht="15" hidden="false" customHeight="false" outlineLevel="0" collapsed="false">
      <c r="B12" s="6"/>
      <c r="C12" s="6" t="s">
        <v>0</v>
      </c>
      <c r="D12" s="6" t="s">
        <v>1</v>
      </c>
      <c r="E12" s="6" t="s">
        <v>2</v>
      </c>
      <c r="F12" s="6" t="s">
        <v>3</v>
      </c>
    </row>
    <row r="13" customFormat="false" ht="15" hidden="false" customHeight="false" outlineLevel="0" collapsed="false">
      <c r="B13" s="6" t="s">
        <v>67</v>
      </c>
      <c r="C13" s="6" t="n">
        <v>0.3</v>
      </c>
      <c r="D13" s="6" t="n">
        <v>0</v>
      </c>
      <c r="E13" s="6" t="n">
        <v>0</v>
      </c>
      <c r="F13" s="6" t="n">
        <v>0.7</v>
      </c>
      <c r="H13" s="0" t="n">
        <f aca="false">(H$4+$C13*H$5+$D13*H$6+$E13*H$7+$F13*H$8)*H$10</f>
        <v>60.5232023981579</v>
      </c>
      <c r="I13" s="0" t="n">
        <f aca="false">(I$4+$C13*I$5+$D13*I$6+$E13*I$7+$F13*I$8)*I$10</f>
        <v>121.046404796316</v>
      </c>
      <c r="J13" s="0" t="n">
        <f aca="false">(J$4+$C13*J$5+$D13*J$6+$E13*J$7+$F13*J$8)*J$10</f>
        <v>189.135007494243</v>
      </c>
      <c r="K13" s="0" t="n">
        <f aca="false">(K$4+$C13*K$5+$D13*K$6+$E13*K$7+$F13*K$8)*K$10</f>
        <v>378.270014988487</v>
      </c>
      <c r="L13" s="0" t="n">
        <f aca="false">(L$4+$C13*L$5+$D13*L$6+$E13*L$7+$F13*L$8)*L$10</f>
        <v>371474.870008612</v>
      </c>
      <c r="M13" s="0" t="n">
        <f aca="false">(M$4+$C13*M$5+$D13*M$6+$E13*M$7+$F13*M$8)*M$10</f>
        <v>579565.970873177</v>
      </c>
      <c r="N13" s="0" t="n">
        <f aca="false">(N$4+$C13*N$5+$D13*N$6+$E13*N$7+$F13*N$8)*N$10</f>
        <v>789431.338274051</v>
      </c>
      <c r="O13" s="0" t="n">
        <f aca="false">(O$4+$C13*O$5+$D13*O$6+$E13*O$7+$F13*O$8)*O$10</f>
        <v>1167226.26765629</v>
      </c>
      <c r="Q13" s="0" t="n">
        <v>60.5232023981578</v>
      </c>
      <c r="R13" s="0" t="n">
        <v>121.046404796316</v>
      </c>
      <c r="S13" s="0" t="n">
        <v>189.135007494243</v>
      </c>
      <c r="T13" s="0" t="n">
        <v>378.270014988486</v>
      </c>
      <c r="U13" s="0" t="n">
        <v>371474.870008612</v>
      </c>
      <c r="V13" s="0" t="n">
        <v>579565.970873176</v>
      </c>
      <c r="W13" s="0" t="n">
        <v>789431.338274051</v>
      </c>
      <c r="X13" s="0" t="n">
        <v>1167226.26765629</v>
      </c>
    </row>
    <row r="14" customFormat="false" ht="15" hidden="false" customHeight="false" outlineLevel="0" collapsed="false">
      <c r="B14" s="6" t="s">
        <v>68</v>
      </c>
      <c r="C14" s="6" t="n">
        <v>0.3</v>
      </c>
      <c r="D14" s="6" t="n">
        <v>0.7</v>
      </c>
      <c r="E14" s="6" t="n">
        <v>0</v>
      </c>
      <c r="F14" s="6" t="n">
        <v>0</v>
      </c>
      <c r="H14" s="0" t="n">
        <f aca="false">(H$4+$C14*H$5+$D14*H$6+$E14*H$7+$F14*H$8)*H$10</f>
        <v>89.4763000802098</v>
      </c>
      <c r="I14" s="0" t="n">
        <f aca="false">(I$4+$C14*I$5+$D14*I$6+$E14*I$7+$F14*I$8)*I$10</f>
        <v>178.95260016042</v>
      </c>
      <c r="J14" s="0" t="n">
        <f aca="false">(J$4+$C14*J$5+$D14*J$6+$E14*J$7+$F14*J$8)*J$10</f>
        <v>279.613437750656</v>
      </c>
      <c r="K14" s="0" t="n">
        <f aca="false">(K$4+$C14*K$5+$D14*K$6+$E14*K$7+$F14*K$8)*K$10</f>
        <v>559.226875501311</v>
      </c>
      <c r="L14" s="0" t="n">
        <f aca="false">(L$4+$C14*L$5+$D14*L$6+$E14*L$7+$F14*L$8)*L$10</f>
        <v>415804.502434012</v>
      </c>
      <c r="M14" s="0" t="n">
        <f aca="false">(M$4+$C14*M$5+$D14*M$6+$E14*M$7+$F14*M$8)*M$10</f>
        <v>683134.841195974</v>
      </c>
      <c r="N14" s="0" t="n">
        <f aca="false">(N$4+$C14*N$5+$D14*N$6+$E14*N$7+$F14*N$8)*N$10</f>
        <v>855373.035820818</v>
      </c>
      <c r="O14" s="0" t="n">
        <f aca="false">(O$4+$C14*O$5+$D14*O$6+$E14*O$7+$F14*O$8)*O$10</f>
        <v>1471375.62732451</v>
      </c>
      <c r="Q14" s="0" t="n">
        <v>89.4763000802097</v>
      </c>
      <c r="R14" s="0" t="n">
        <v>178.952600160419</v>
      </c>
      <c r="S14" s="0" t="n">
        <v>279.613437750655</v>
      </c>
      <c r="T14" s="0" t="n">
        <v>559.226875501311</v>
      </c>
      <c r="U14" s="0" t="n">
        <v>415804.502434012</v>
      </c>
      <c r="V14" s="0" t="n">
        <v>683134.841195974</v>
      </c>
      <c r="W14" s="0" t="n">
        <v>855373.035820819</v>
      </c>
      <c r="X14" s="0" t="n">
        <v>1471375.62732451</v>
      </c>
    </row>
    <row r="15" customFormat="false" ht="15" hidden="false" customHeight="false" outlineLevel="0" collapsed="false">
      <c r="B15" s="6" t="s">
        <v>69</v>
      </c>
      <c r="C15" s="6" t="n">
        <v>0.5</v>
      </c>
      <c r="D15" s="6" t="n">
        <v>0.5</v>
      </c>
      <c r="E15" s="6" t="n">
        <v>0</v>
      </c>
      <c r="F15" s="6" t="n">
        <v>0</v>
      </c>
      <c r="H15" s="0" t="n">
        <f aca="false">(H$4+$C15*H$5+$D15*H$6+$E15*H$7+$F15*H$8)*H$10</f>
        <v>150.658043327999</v>
      </c>
      <c r="I15" s="0" t="n">
        <f aca="false">(I$4+$C15*I$5+$D15*I$6+$E15*I$7+$F15*I$8)*I$10</f>
        <v>301.316086655997</v>
      </c>
      <c r="J15" s="0" t="n">
        <f aca="false">(J$4+$C15*J$5+$D15*J$6+$E15*J$7+$F15*J$8)*J$10</f>
        <v>470.806385399995</v>
      </c>
      <c r="K15" s="0" t="n">
        <f aca="false">(K$4+$C15*K$5+$D15*K$6+$E15*K$7+$F15*K$8)*K$10</f>
        <v>941.612770799991</v>
      </c>
      <c r="L15" s="0" t="n">
        <f aca="false">(L$4+$C15*L$5+$D15*L$6+$E15*L$7+$F15*L$8)*L$10</f>
        <v>443020.68347866</v>
      </c>
      <c r="M15" s="0" t="n">
        <f aca="false">(M$4+$C15*M$5+$D15*M$6+$E15*M$7+$F15*M$8)*M$10</f>
        <v>756034.364018763</v>
      </c>
      <c r="N15" s="0" t="n">
        <f aca="false">(N$4+$C15*N$5+$D15*N$6+$E15*N$7+$F15*N$8)*N$10</f>
        <v>965425.045697325</v>
      </c>
      <c r="O15" s="0" t="n">
        <f aca="false">(O$4+$C15*O$5+$D15*O$6+$E15*O$7+$F15*O$8)*O$10</f>
        <v>1729958.66810576</v>
      </c>
      <c r="Q15" s="0" t="n">
        <v>150.658043327998</v>
      </c>
      <c r="R15" s="0" t="n">
        <v>301.316086655997</v>
      </c>
      <c r="S15" s="0" t="n">
        <v>470.806385399995</v>
      </c>
      <c r="T15" s="0" t="n">
        <v>941.61277079999</v>
      </c>
      <c r="U15" s="0" t="n">
        <v>443020.683478659</v>
      </c>
      <c r="V15" s="0" t="n">
        <v>756034.364018763</v>
      </c>
      <c r="W15" s="0" t="n">
        <v>965425.045697325</v>
      </c>
      <c r="X15" s="0" t="n">
        <v>1729958.66810576</v>
      </c>
    </row>
    <row r="16" customFormat="false" ht="15" hidden="false" customHeight="false" outlineLevel="0" collapsed="false">
      <c r="B16" s="6" t="s">
        <v>70</v>
      </c>
      <c r="C16" s="6" t="n">
        <v>0.5</v>
      </c>
      <c r="D16" s="6" t="n">
        <v>0.2</v>
      </c>
      <c r="E16" s="6" t="n">
        <v>0.1</v>
      </c>
      <c r="F16" s="6" t="n">
        <v>0.2</v>
      </c>
      <c r="H16" s="0" t="n">
        <f aca="false">(H$4+$C16*H$5+$D16*H$6+$E16*H$7+$F16*H$8)*H$10</f>
        <v>102.875253658411</v>
      </c>
      <c r="I16" s="0" t="n">
        <f aca="false">(I$4+$C16*I$5+$D16*I$6+$E16*I$7+$F16*I$8)*I$10</f>
        <v>205.750507316821</v>
      </c>
      <c r="J16" s="0" t="n">
        <f aca="false">(J$4+$C16*J$5+$D16*J$6+$E16*J$7+$F16*J$8)*J$10</f>
        <v>321.485167682533</v>
      </c>
      <c r="K16" s="0" t="n">
        <f aca="false">(K$4+$C16*K$5+$D16*K$6+$E16*K$7+$F16*K$8)*K$10</f>
        <v>642.970335365066</v>
      </c>
      <c r="L16" s="0" t="n">
        <f aca="false">(L$4+$C16*L$5+$D16*L$6+$E16*L$7+$F16*L$8)*L$10</f>
        <v>419660.582214895</v>
      </c>
      <c r="M16" s="0" t="n">
        <f aca="false">(M$4+$C16*M$5+$D16*M$6+$E16*M$7+$F16*M$8)*M$10</f>
        <v>692649.7453325</v>
      </c>
      <c r="N16" s="0" t="n">
        <f aca="false">(N$4+$C16*N$5+$D16*N$6+$E16*N$7+$F16*N$8)*N$10</f>
        <v>885036.751320503</v>
      </c>
      <c r="O16" s="0" t="n">
        <f aca="false">(O$4+$C16*O$5+$D16*O$6+$E16*O$7+$F16*O$8)*O$10</f>
        <v>1420027.19098769</v>
      </c>
      <c r="Q16" s="0" t="n">
        <v>102.87525365841</v>
      </c>
      <c r="R16" s="0" t="n">
        <v>205.750507316821</v>
      </c>
      <c r="S16" s="0" t="n">
        <v>321.485167682532</v>
      </c>
      <c r="T16" s="0" t="n">
        <v>642.970335365065</v>
      </c>
      <c r="U16" s="0" t="n">
        <v>419660.582214895</v>
      </c>
      <c r="V16" s="0" t="n">
        <v>692649.7453325</v>
      </c>
      <c r="W16" s="0" t="n">
        <v>885036.751320503</v>
      </c>
      <c r="X16" s="0" t="n">
        <v>1420027.19098769</v>
      </c>
    </row>
    <row r="17" customFormat="false" ht="15" hidden="false" customHeight="false" outlineLevel="0" collapsed="false">
      <c r="B17" s="6" t="s">
        <v>71</v>
      </c>
      <c r="C17" s="6" t="n">
        <v>0.75</v>
      </c>
      <c r="D17" s="6" t="n">
        <v>0</v>
      </c>
      <c r="E17" s="6" t="n">
        <v>0</v>
      </c>
      <c r="F17" s="6" t="n">
        <v>0.25</v>
      </c>
      <c r="H17" s="0" t="n">
        <f aca="false">(H$4+$C17*H$5+$D17*H$6+$E17*H$7+$F17*H$8)*H$10</f>
        <v>216.79483035843</v>
      </c>
      <c r="I17" s="0" t="n">
        <f aca="false">(I$4+$C17*I$5+$D17*I$6+$E17*I$7+$F17*I$8)*I$10</f>
        <v>433.58966071686</v>
      </c>
      <c r="J17" s="0" t="n">
        <f aca="false">(J$4+$C17*J$5+$D17*J$6+$E17*J$7+$F17*J$8)*J$10</f>
        <v>677.483844870094</v>
      </c>
      <c r="K17" s="0" t="n">
        <f aca="false">(K$4+$C17*K$5+$D17*K$6+$E17*K$7+$F17*K$8)*K$10</f>
        <v>1354.96768974019</v>
      </c>
      <c r="L17" s="0" t="n">
        <f aca="false">(L$4+$C17*L$5+$D17*L$6+$E17*L$7+$F17*L$8)*L$10</f>
        <v>461208.898203969</v>
      </c>
      <c r="M17" s="0" t="n">
        <f aca="false">(M$4+$C17*M$5+$D17*M$6+$E17*M$7+$F17*M$8)*M$10</f>
        <v>810169.885289106</v>
      </c>
      <c r="N17" s="0" t="n">
        <f aca="false">(N$4+$C17*N$5+$D17*N$6+$E17*N$7+$F17*N$8)*N$10</f>
        <v>1079439.45177626</v>
      </c>
      <c r="O17" s="0" t="n">
        <f aca="false">(O$4+$C17*O$5+$D17*O$6+$E17*O$7+$F17*O$8)*O$10</f>
        <v>1944562.69777224</v>
      </c>
      <c r="Q17" s="0" t="n">
        <v>216.79483035843</v>
      </c>
      <c r="R17" s="0" t="n">
        <v>433.58966071686</v>
      </c>
      <c r="S17" s="0" t="n">
        <v>677.483844870094</v>
      </c>
      <c r="T17" s="0" t="n">
        <v>1354.96768974019</v>
      </c>
      <c r="U17" s="0" t="n">
        <v>461208.898203969</v>
      </c>
      <c r="V17" s="0" t="n">
        <v>810169.885289106</v>
      </c>
      <c r="W17" s="0" t="n">
        <v>1079439.45177626</v>
      </c>
      <c r="X17" s="0" t="n">
        <v>1944562.69777224</v>
      </c>
    </row>
    <row r="18" customFormat="false" ht="15" hidden="false" customHeight="false" outlineLevel="0" collapsed="false">
      <c r="B18" s="6" t="s">
        <v>72</v>
      </c>
      <c r="C18" s="6" t="n">
        <v>0.75</v>
      </c>
      <c r="D18" s="6" t="n">
        <v>0.25</v>
      </c>
      <c r="E18" s="6" t="n">
        <v>0</v>
      </c>
      <c r="F18" s="6" t="n">
        <v>0</v>
      </c>
      <c r="H18" s="0" t="n">
        <f aca="false">(H$4+$C18*H$5+$D18*H$6+$E18*H$7+$F18*H$8)*H$10</f>
        <v>227.135222387734</v>
      </c>
      <c r="I18" s="0" t="n">
        <f aca="false">(I$4+$C18*I$5+$D18*I$6+$E18*I$7+$F18*I$8)*I$10</f>
        <v>454.270444775469</v>
      </c>
      <c r="J18" s="0" t="n">
        <f aca="false">(J$4+$C18*J$5+$D18*J$6+$E18*J$7+$F18*J$8)*J$10</f>
        <v>709.79756996167</v>
      </c>
      <c r="K18" s="0" t="n">
        <f aca="false">(K$4+$C18*K$5+$D18*K$6+$E18*K$7+$F18*K$8)*K$10</f>
        <v>1419.59513992334</v>
      </c>
      <c r="L18" s="0" t="n">
        <f aca="false">(L$4+$C18*L$5+$D18*L$6+$E18*L$7+$F18*L$8)*L$10</f>
        <v>477040.909784469</v>
      </c>
      <c r="M18" s="0" t="n">
        <f aca="false">(M$4+$C18*M$5+$D18*M$6+$E18*M$7+$F18*M$8)*M$10</f>
        <v>847158.767547248</v>
      </c>
      <c r="N18" s="0" t="n">
        <f aca="false">(N$4+$C18*N$5+$D18*N$6+$E18*N$7+$F18*N$8)*N$10</f>
        <v>1102990.05804296</v>
      </c>
      <c r="O18" s="0" t="n">
        <f aca="false">(O$4+$C18*O$5+$D18*O$6+$E18*O$7+$F18*O$8)*O$10</f>
        <v>2053187.46908232</v>
      </c>
      <c r="Q18" s="0" t="n">
        <v>227.135222387734</v>
      </c>
      <c r="R18" s="0" t="n">
        <v>454.270444775468</v>
      </c>
      <c r="S18" s="0" t="n">
        <v>709.79756996167</v>
      </c>
      <c r="T18" s="0" t="n">
        <v>1419.59513992334</v>
      </c>
      <c r="U18" s="0" t="n">
        <v>477040.909784469</v>
      </c>
      <c r="V18" s="0" t="n">
        <v>847158.767547248</v>
      </c>
      <c r="W18" s="0" t="n">
        <v>1102990.05804296</v>
      </c>
      <c r="X18" s="0" t="n">
        <v>2053187.46908232</v>
      </c>
    </row>
    <row r="19" customFormat="false" ht="15" hidden="false" customHeight="false" outlineLevel="0" collapsed="false">
      <c r="B19" s="6" t="s">
        <v>73</v>
      </c>
      <c r="C19" s="6" t="n">
        <v>0.75</v>
      </c>
      <c r="D19" s="6" t="n">
        <v>0.15</v>
      </c>
      <c r="E19" s="6" t="n">
        <v>0.1</v>
      </c>
      <c r="F19" s="6" t="n">
        <v>0</v>
      </c>
      <c r="H19" s="0" t="n">
        <f aca="false">(H$4+$C19*H$5+$D19*H$6+$E19*H$7+$F19*H$8)*H$10</f>
        <v>187.62474634159</v>
      </c>
      <c r="I19" s="0" t="n">
        <f aca="false">(I$4+$C19*I$5+$D19*I$6+$E19*I$7+$F19*I$8)*I$10</f>
        <v>375.24949268318</v>
      </c>
      <c r="J19" s="0" t="n">
        <f aca="false">(J$4+$C19*J$5+$D19*J$6+$E19*J$7+$F19*J$8)*J$10</f>
        <v>586.327332317468</v>
      </c>
      <c r="K19" s="0" t="n">
        <f aca="false">(K$4+$C19*K$5+$D19*K$6+$E19*K$7+$F19*K$8)*K$10</f>
        <v>1172.65466463494</v>
      </c>
      <c r="L19" s="0" t="n">
        <f aca="false">(L$4+$C19*L$5+$D19*L$6+$E19*L$7+$F19*L$8)*L$10</f>
        <v>466346.417785105</v>
      </c>
      <c r="M19" s="0" t="n">
        <f aca="false">(M$4+$C19*M$5+$D19*M$6+$E19*M$7+$F19*M$8)*M$10</f>
        <v>813365.254667499</v>
      </c>
      <c r="N19" s="0" t="n">
        <f aca="false">(N$4+$C19*N$5+$D19*N$6+$E19*N$7+$F19*N$8)*N$10</f>
        <v>1041442.2486795</v>
      </c>
      <c r="O19" s="0" t="n">
        <f aca="false">(O$4+$C19*O$5+$D19*O$6+$E19*O$7+$F19*O$8)*O$10</f>
        <v>1830155.80901231</v>
      </c>
      <c r="Q19" s="0" t="n">
        <v>187.62474634159</v>
      </c>
      <c r="R19" s="0" t="n">
        <v>375.249492683179</v>
      </c>
      <c r="S19" s="0" t="n">
        <v>586.327332317468</v>
      </c>
      <c r="T19" s="0" t="n">
        <v>1172.65466463494</v>
      </c>
      <c r="U19" s="0" t="n">
        <v>466346.417785105</v>
      </c>
      <c r="V19" s="0" t="n">
        <v>813365.2546675</v>
      </c>
      <c r="W19" s="0" t="n">
        <v>1041442.2486795</v>
      </c>
      <c r="X19" s="0" t="n">
        <v>1830155.80901231</v>
      </c>
    </row>
    <row r="20" customFormat="false" ht="15" hidden="false" customHeight="false" outlineLevel="0" collapsed="false">
      <c r="B20" s="6" t="s">
        <v>74</v>
      </c>
      <c r="C20" s="6" t="n">
        <v>1</v>
      </c>
      <c r="D20" s="6" t="n">
        <v>0</v>
      </c>
      <c r="E20" s="6" t="n">
        <v>0</v>
      </c>
      <c r="F20" s="6" t="n">
        <v>0</v>
      </c>
      <c r="H20" s="0" t="n">
        <f aca="false">(H$4+$C20*H$5+$D20*H$6+$E20*H$7+$F20*H$8)*H$10</f>
        <v>303.61240144747</v>
      </c>
      <c r="I20" s="0" t="n">
        <f aca="false">(I$4+$C20*I$5+$D20*I$6+$E20*I$7+$F20*I$8)*I$10</f>
        <v>607.224802894941</v>
      </c>
      <c r="J20" s="0" t="n">
        <f aca="false">(J$4+$C20*J$5+$D20*J$6+$E20*J$7+$F20*J$8)*J$10</f>
        <v>948.788754523345</v>
      </c>
      <c r="K20" s="0" t="n">
        <f aca="false">(K$4+$C20*K$5+$D20*K$6+$E20*K$7+$F20*K$8)*K$10</f>
        <v>1897.57750904669</v>
      </c>
      <c r="L20" s="0" t="n">
        <f aca="false">(L$4+$C20*L$5+$D20*L$6+$E20*L$7+$F20*L$8)*L$10</f>
        <v>511061.136090278</v>
      </c>
      <c r="M20" s="0" t="n">
        <f aca="false">(M$4+$C20*M$5+$D20*M$6+$E20*M$7+$F20*M$8)*M$10</f>
        <v>938283.171075733</v>
      </c>
      <c r="N20" s="0" t="n">
        <f aca="false">(N$4+$C20*N$5+$D20*N$6+$E20*N$7+$F20*N$8)*N$10</f>
        <v>1240555.07038859</v>
      </c>
      <c r="O20" s="0" t="n">
        <f aca="false">(O$4+$C20*O$5+$D20*O$6+$E20*O$7+$F20*O$8)*O$10</f>
        <v>2376416.27005888</v>
      </c>
      <c r="Q20" s="0" t="n">
        <v>303.61240144747</v>
      </c>
      <c r="R20" s="0" t="n">
        <v>607.22480289494</v>
      </c>
      <c r="S20" s="0" t="n">
        <v>948.788754523344</v>
      </c>
      <c r="T20" s="0" t="n">
        <v>1897.57750904669</v>
      </c>
      <c r="U20" s="0" t="n">
        <v>511061.136090278</v>
      </c>
      <c r="V20" s="0" t="n">
        <v>938283.171075733</v>
      </c>
      <c r="W20" s="0" t="n">
        <v>1240555.07038859</v>
      </c>
      <c r="X20" s="0" t="n">
        <v>2376416.27005888</v>
      </c>
    </row>
    <row r="22" customFormat="false" ht="15" hidden="false" customHeight="false" outlineLevel="0" collapsed="false">
      <c r="H22" s="0" t="n">
        <v>79.7</v>
      </c>
      <c r="I22" s="0" t="n">
        <v>159.3</v>
      </c>
      <c r="J22" s="0" t="n">
        <v>248.9</v>
      </c>
      <c r="K22" s="0" t="n">
        <v>497.9</v>
      </c>
      <c r="L22" s="0" t="n">
        <v>374892</v>
      </c>
      <c r="M22" s="0" t="n">
        <v>589477</v>
      </c>
      <c r="N22" s="0" t="n">
        <v>823606</v>
      </c>
      <c r="O22" s="0" t="n">
        <v>1221043</v>
      </c>
    </row>
    <row r="23" customFormat="false" ht="15" hidden="false" customHeight="false" outlineLevel="0" collapsed="false">
      <c r="H23" s="0" t="n">
        <v>112.2</v>
      </c>
      <c r="I23" s="0" t="n">
        <v>224.4</v>
      </c>
      <c r="J23" s="0" t="n">
        <v>350.6</v>
      </c>
      <c r="K23" s="0" t="n">
        <v>701.2</v>
      </c>
      <c r="L23" s="0" t="n">
        <v>411303</v>
      </c>
      <c r="M23" s="0" t="n">
        <v>683606</v>
      </c>
      <c r="N23" s="0" t="n">
        <v>850921</v>
      </c>
      <c r="O23" s="0" t="n">
        <v>1515837</v>
      </c>
    </row>
    <row r="24" customFormat="false" ht="15" hidden="false" customHeight="false" outlineLevel="0" collapsed="false">
      <c r="H24" s="0" t="n">
        <v>134.6</v>
      </c>
      <c r="I24" s="0" t="n">
        <v>269.3</v>
      </c>
      <c r="J24" s="0" t="n">
        <v>420.7</v>
      </c>
      <c r="K24" s="0" t="n">
        <v>841.4</v>
      </c>
      <c r="L24" s="0" t="n">
        <v>458327</v>
      </c>
      <c r="M24" s="0" t="n">
        <v>789654</v>
      </c>
      <c r="N24" s="0" t="n">
        <v>1011043</v>
      </c>
      <c r="O24" s="0" t="n">
        <v>1748756</v>
      </c>
    </row>
    <row r="25" customFormat="false" ht="15" hidden="false" customHeight="false" outlineLevel="0" collapsed="false">
      <c r="H25" s="0" t="n">
        <v>108.5</v>
      </c>
      <c r="I25" s="0" t="n">
        <v>216.9</v>
      </c>
      <c r="J25" s="0" t="n">
        <v>338.9</v>
      </c>
      <c r="K25" s="0" t="n">
        <v>667.8</v>
      </c>
      <c r="L25" s="0" t="n">
        <v>411303</v>
      </c>
      <c r="M25" s="0" t="n">
        <v>683606</v>
      </c>
      <c r="N25" s="0" t="n">
        <v>850921</v>
      </c>
      <c r="O25" s="0" t="n">
        <v>1451427</v>
      </c>
    </row>
    <row r="26" customFormat="false" ht="15" hidden="false" customHeight="false" outlineLevel="0" collapsed="false">
      <c r="H26" s="0" t="n">
        <v>158.6</v>
      </c>
      <c r="I26" s="0" t="n">
        <v>317.1</v>
      </c>
      <c r="J26" s="0" t="n">
        <v>495.5</v>
      </c>
      <c r="K26" s="0" t="n">
        <v>991</v>
      </c>
      <c r="L26" s="0" t="n">
        <v>458327</v>
      </c>
      <c r="M26" s="0" t="n">
        <v>789654</v>
      </c>
      <c r="N26" s="0" t="n">
        <v>1011043</v>
      </c>
      <c r="O26" s="0" t="n">
        <v>1768756</v>
      </c>
    </row>
    <row r="27" customFormat="false" ht="15" hidden="false" customHeight="false" outlineLevel="0" collapsed="false">
      <c r="H27" s="0" t="n">
        <v>194.5</v>
      </c>
      <c r="I27" s="0" t="n">
        <v>388.9</v>
      </c>
      <c r="J27" s="0" t="n">
        <v>607.7</v>
      </c>
      <c r="K27" s="0" t="n">
        <v>1215.4</v>
      </c>
      <c r="L27" s="0" t="n">
        <v>460704</v>
      </c>
      <c r="M27" s="0" t="n">
        <v>780409</v>
      </c>
      <c r="N27" s="0" t="n">
        <v>1031043</v>
      </c>
      <c r="O27" s="0" t="n">
        <v>1884821</v>
      </c>
    </row>
    <row r="28" customFormat="false" ht="15" hidden="false" customHeight="false" outlineLevel="0" collapsed="false">
      <c r="H28" s="0" t="n">
        <v>182</v>
      </c>
      <c r="I28" s="0" t="n">
        <v>364</v>
      </c>
      <c r="J28" s="0" t="n">
        <v>568.7</v>
      </c>
      <c r="K28" s="0" t="n">
        <v>1137.3</v>
      </c>
      <c r="L28" s="0" t="n">
        <v>474704</v>
      </c>
      <c r="M28" s="0" t="n">
        <v>822409</v>
      </c>
      <c r="N28" s="0" t="n">
        <v>1075558</v>
      </c>
      <c r="O28" s="0" t="n">
        <v>1798756</v>
      </c>
    </row>
    <row r="29" customFormat="false" ht="15" hidden="false" customHeight="false" outlineLevel="0" collapsed="false">
      <c r="H29" s="0" t="n">
        <v>368.6</v>
      </c>
      <c r="I29" s="0" t="n">
        <v>737.1</v>
      </c>
      <c r="J29" s="0" t="n">
        <v>1151.7</v>
      </c>
      <c r="K29" s="0" t="n">
        <v>2303.4</v>
      </c>
      <c r="L29" s="0" t="n">
        <v>516058</v>
      </c>
      <c r="M29" s="0" t="n">
        <v>981547</v>
      </c>
      <c r="N29" s="0" t="n">
        <v>1305558</v>
      </c>
      <c r="O29" s="0" t="n">
        <v>2603514</v>
      </c>
    </row>
    <row r="31" customFormat="false" ht="15" hidden="false" customHeight="false" outlineLevel="0" collapsed="false">
      <c r="H31" s="0" t="n">
        <f aca="false">H13/H22</f>
        <v>0.759387733979396</v>
      </c>
      <c r="I31" s="0" t="n">
        <f aca="false">I13/I22</f>
        <v>0.75986443688836</v>
      </c>
      <c r="J31" s="0" t="n">
        <f aca="false">J13/J22</f>
        <v>0.75988351745377</v>
      </c>
      <c r="K31" s="0" t="n">
        <f aca="false">K13/K22</f>
        <v>0.759730899755949</v>
      </c>
      <c r="L31" s="0" t="n">
        <f aca="false">L13/L22</f>
        <v>0.990885028244433</v>
      </c>
      <c r="M31" s="0" t="n">
        <f aca="false">M13/M22</f>
        <v>0.983186741591575</v>
      </c>
      <c r="N31" s="0" t="n">
        <f aca="false">N13/N22</f>
        <v>0.95850605541248</v>
      </c>
      <c r="O31" s="0" t="n">
        <f aca="false">O13/O22</f>
        <v>0.955925604304098</v>
      </c>
    </row>
    <row r="32" customFormat="false" ht="15" hidden="false" customHeight="false" outlineLevel="0" collapsed="false">
      <c r="H32" s="0" t="n">
        <f aca="false">H14/H23</f>
        <v>0.797471480215773</v>
      </c>
      <c r="I32" s="0" t="n">
        <f aca="false">I14/I23</f>
        <v>0.797471480215773</v>
      </c>
      <c r="J32" s="0" t="n">
        <f aca="false">J14/J23</f>
        <v>0.797528344981904</v>
      </c>
      <c r="K32" s="0" t="n">
        <f aca="false">K14/K23</f>
        <v>0.797528344981904</v>
      </c>
      <c r="L32" s="0" t="n">
        <f aca="false">L14/L23</f>
        <v>1.01094449209953</v>
      </c>
      <c r="M32" s="0" t="n">
        <f aca="false">M14/M23</f>
        <v>0.999310774329035</v>
      </c>
      <c r="N32" s="0" t="n">
        <f aca="false">N14/N23</f>
        <v>1.00523202015324</v>
      </c>
      <c r="O32" s="0" t="n">
        <f aca="false">O14/O23</f>
        <v>0.970668764071934</v>
      </c>
    </row>
    <row r="33" customFormat="false" ht="15" hidden="false" customHeight="false" outlineLevel="0" collapsed="false">
      <c r="H33" s="0" t="n">
        <f aca="false">H15/H24</f>
        <v>1.11930195637443</v>
      </c>
      <c r="I33" s="0" t="n">
        <f aca="false">I15/I24</f>
        <v>1.11888632252505</v>
      </c>
      <c r="J33" s="0" t="n">
        <f aca="false">J15/J24</f>
        <v>1.11910241359638</v>
      </c>
      <c r="K33" s="0" t="n">
        <f aca="false">K15/K24</f>
        <v>1.11910241359638</v>
      </c>
      <c r="L33" s="0" t="n">
        <f aca="false">L15/L24</f>
        <v>0.96660393884423</v>
      </c>
      <c r="M33" s="0" t="n">
        <f aca="false">M15/M24</f>
        <v>0.95742485192092</v>
      </c>
      <c r="N33" s="0" t="n">
        <f aca="false">N15/N24</f>
        <v>0.954880302516634</v>
      </c>
      <c r="O33" s="0" t="n">
        <f aca="false">O15/O24</f>
        <v>0.989251026504417</v>
      </c>
    </row>
    <row r="34" customFormat="false" ht="15" hidden="false" customHeight="false" outlineLevel="0" collapsed="false">
      <c r="H34" s="0" t="n">
        <f aca="false">H16/H25</f>
        <v>0.948159019893185</v>
      </c>
      <c r="I34" s="0" t="n">
        <f aca="false">I16/I25</f>
        <v>0.948596160981194</v>
      </c>
      <c r="J34" s="0" t="n">
        <f aca="false">J16/J25</f>
        <v>0.948613655008949</v>
      </c>
      <c r="K34" s="0" t="n">
        <f aca="false">K16/K25</f>
        <v>0.962818711238493</v>
      </c>
      <c r="L34" s="0" t="n">
        <f aca="false">L16/L25</f>
        <v>1.02031976964645</v>
      </c>
      <c r="M34" s="0" t="n">
        <f aca="false">M16/M25</f>
        <v>1.01322947038572</v>
      </c>
      <c r="N34" s="0" t="n">
        <f aca="false">N16/N25</f>
        <v>1.04009273636507</v>
      </c>
      <c r="O34" s="0" t="n">
        <f aca="false">O16/O25</f>
        <v>0.978366249895921</v>
      </c>
    </row>
    <row r="35" customFormat="false" ht="15" hidden="false" customHeight="false" outlineLevel="0" collapsed="false">
      <c r="H35" s="0" t="n">
        <f aca="false">H17/H26</f>
        <v>1.36692831247434</v>
      </c>
      <c r="I35" s="0" t="n">
        <f aca="false">I17/I26</f>
        <v>1.36735938415913</v>
      </c>
      <c r="J35" s="0" t="n">
        <f aca="false">J17/J26</f>
        <v>1.36727314807284</v>
      </c>
      <c r="K35" s="0" t="n">
        <f aca="false">K17/K26</f>
        <v>1.36727314807284</v>
      </c>
      <c r="L35" s="0" t="n">
        <f aca="false">L17/L26</f>
        <v>1.00628786478643</v>
      </c>
      <c r="M35" s="0" t="n">
        <f aca="false">M17/M26</f>
        <v>1.02598085400581</v>
      </c>
      <c r="N35" s="0" t="n">
        <f aca="false">N17/N26</f>
        <v>1.06764939945804</v>
      </c>
      <c r="O35" s="0" t="n">
        <f aca="false">O17/O26</f>
        <v>1.09939567570215</v>
      </c>
    </row>
    <row r="36" customFormat="false" ht="15" hidden="false" customHeight="false" outlineLevel="0" collapsed="false">
      <c r="H36" s="0" t="n">
        <f aca="false">H18/H27</f>
        <v>1.1677903464665</v>
      </c>
      <c r="I36" s="0" t="n">
        <f aca="false">I18/I27</f>
        <v>1.1680906268333</v>
      </c>
      <c r="J36" s="0" t="n">
        <f aca="false">J18/J27</f>
        <v>1.16800653276562</v>
      </c>
      <c r="K36" s="0" t="n">
        <f aca="false">K18/K27</f>
        <v>1.16800653276562</v>
      </c>
      <c r="L36" s="0" t="n">
        <f aca="false">L18/L27</f>
        <v>1.03546075090398</v>
      </c>
      <c r="M36" s="0" t="n">
        <f aca="false">M18/M27</f>
        <v>1.08553177570639</v>
      </c>
      <c r="N36" s="0" t="n">
        <f aca="false">N18/N27</f>
        <v>1.0697808510828</v>
      </c>
      <c r="O36" s="0" t="n">
        <f aca="false">O18/O27</f>
        <v>1.08932756430575</v>
      </c>
    </row>
    <row r="37" customFormat="false" ht="15" hidden="false" customHeight="false" outlineLevel="0" collapsed="false">
      <c r="H37" s="0" t="n">
        <f aca="false">H19/H28</f>
        <v>1.03090519967907</v>
      </c>
      <c r="I37" s="0" t="n">
        <f aca="false">I19/I28</f>
        <v>1.03090519967907</v>
      </c>
      <c r="J37" s="0" t="n">
        <f aca="false">J19/J28</f>
        <v>1.0309958366757</v>
      </c>
      <c r="K37" s="0" t="n">
        <f aca="false">K19/K28</f>
        <v>1.0310864896113</v>
      </c>
      <c r="L37" s="0" t="n">
        <f aca="false">L19/L28</f>
        <v>0.98239411883006</v>
      </c>
      <c r="M37" s="0" t="n">
        <f aca="false">M19/M28</f>
        <v>0.989003348294461</v>
      </c>
      <c r="N37" s="0" t="n">
        <f aca="false">N19/N28</f>
        <v>0.968280881811579</v>
      </c>
      <c r="O37" s="0" t="n">
        <f aca="false">O19/O28</f>
        <v>1.01745640265401</v>
      </c>
    </row>
    <row r="38" customFormat="false" ht="15" hidden="false" customHeight="false" outlineLevel="0" collapsed="false">
      <c r="H38" s="0" t="n">
        <f aca="false">H20/H29</f>
        <v>0.823690725576425</v>
      </c>
      <c r="I38" s="0" t="n">
        <f aca="false">I20/I29</f>
        <v>0.823802473063276</v>
      </c>
      <c r="J38" s="0" t="n">
        <f aca="false">J20/J29</f>
        <v>0.823815884799292</v>
      </c>
      <c r="K38" s="0" t="n">
        <f aca="false">K20/K29</f>
        <v>0.823815884799292</v>
      </c>
      <c r="L38" s="0" t="n">
        <f aca="false">L20/L29</f>
        <v>0.990317243585563</v>
      </c>
      <c r="M38" s="0" t="n">
        <f aca="false">M20/M29</f>
        <v>0.955922814776809</v>
      </c>
      <c r="N38" s="0" t="n">
        <f aca="false">N20/N29</f>
        <v>0.950210615222451</v>
      </c>
      <c r="O38" s="0" t="n">
        <f aca="false">O20/O29</f>
        <v>0.912772610425325</v>
      </c>
    </row>
    <row r="40" customFormat="false" ht="15" hidden="false" customHeight="false" outlineLevel="0" collapsed="false">
      <c r="H40" s="0" t="n">
        <f aca="false">MIN(H31:H38)</f>
        <v>0.759387733979396</v>
      </c>
      <c r="I40" s="0" t="n">
        <f aca="false">MIN(I31:I38)</f>
        <v>0.75986443688836</v>
      </c>
      <c r="J40" s="0" t="n">
        <f aca="false">MIN(J31:J38)</f>
        <v>0.75988351745377</v>
      </c>
      <c r="K40" s="0" t="n">
        <f aca="false">MIN(K31:K38)</f>
        <v>0.759730899755949</v>
      </c>
      <c r="L40" s="0" t="n">
        <f aca="false">MIN(L31:L38)</f>
        <v>0.96660393884423</v>
      </c>
      <c r="M40" s="0" t="n">
        <f aca="false">MIN(M31:M38)</f>
        <v>0.955922814776809</v>
      </c>
      <c r="N40" s="0" t="n">
        <f aca="false">MIN(N31:N38)</f>
        <v>0.950210615222451</v>
      </c>
      <c r="O40" s="0" t="n">
        <f aca="false">MIN(O31:O38)</f>
        <v>0.912772610425325</v>
      </c>
    </row>
    <row r="41" customFormat="false" ht="15" hidden="false" customHeight="false" outlineLevel="0" collapsed="false">
      <c r="H41" s="0" t="n">
        <f aca="false">MAX(H31:H38)</f>
        <v>1.36692831247434</v>
      </c>
      <c r="I41" s="0" t="n">
        <f aca="false">MAX(I31:I38)</f>
        <v>1.36735938415913</v>
      </c>
      <c r="J41" s="0" t="n">
        <f aca="false">MAX(J31:J38)</f>
        <v>1.36727314807284</v>
      </c>
      <c r="K41" s="0" t="n">
        <f aca="false">MAX(K31:K38)</f>
        <v>1.36727314807284</v>
      </c>
      <c r="L41" s="0" t="n">
        <f aca="false">MAX(L31:L38)</f>
        <v>1.03546075090398</v>
      </c>
      <c r="M41" s="0" t="n">
        <f aca="false">MAX(M31:M38)</f>
        <v>1.08553177570639</v>
      </c>
      <c r="N41" s="0" t="n">
        <f aca="false">MAX(N31:N38)</f>
        <v>1.0697808510828</v>
      </c>
      <c r="O41" s="0" t="n">
        <f aca="false">MAX(O31:O38)</f>
        <v>1.09939567570215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V40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B24" activeCellId="0" sqref="B24"/>
    </sheetView>
  </sheetViews>
  <sheetFormatPr defaultColWidth="9.15625" defaultRowHeight="15" zeroHeight="false" outlineLevelRow="0" outlineLevelCol="0"/>
  <cols>
    <col collapsed="false" customWidth="false" hidden="false" outlineLevel="0" max="1024" min="1" style="4" width="9.14"/>
  </cols>
  <sheetData>
    <row r="4" customFormat="false" ht="15" hidden="false" customHeight="false" outlineLevel="0" collapsed="false">
      <c r="B4" s="6"/>
      <c r="C4" s="6" t="s">
        <v>0</v>
      </c>
      <c r="D4" s="6" t="s">
        <v>1</v>
      </c>
      <c r="E4" s="6" t="s">
        <v>2</v>
      </c>
      <c r="F4" s="6" t="s">
        <v>3</v>
      </c>
      <c r="G4" s="5"/>
      <c r="H4" s="5" t="s">
        <v>79</v>
      </c>
      <c r="I4" s="6" t="s">
        <v>80</v>
      </c>
      <c r="K4" s="4" t="s">
        <v>59</v>
      </c>
      <c r="L4" s="9" t="n">
        <v>0</v>
      </c>
      <c r="N4" s="10"/>
      <c r="O4" s="10"/>
    </row>
    <row r="5" customFormat="false" ht="15" hidden="false" customHeight="false" outlineLevel="0" collapsed="false">
      <c r="B5" s="6" t="s">
        <v>67</v>
      </c>
      <c r="C5" s="6" t="n">
        <v>7.14796</v>
      </c>
      <c r="D5" s="6" t="n">
        <v>0</v>
      </c>
      <c r="E5" s="6" t="n">
        <v>0</v>
      </c>
      <c r="F5" s="6" t="n">
        <v>16.6786</v>
      </c>
      <c r="G5" s="5"/>
      <c r="H5" s="4" t="n">
        <v>2442.086</v>
      </c>
      <c r="I5" s="4" t="n">
        <f aca="false">$L$4+C5*$L$5+D5*$L$6+E5*$L$7+F5*$L$8</f>
        <v>2586.805027124</v>
      </c>
      <c r="K5" s="4" t="s">
        <v>0</v>
      </c>
      <c r="L5" s="9" t="n">
        <v>47.1898419570809</v>
      </c>
      <c r="N5" s="9"/>
      <c r="O5" s="9"/>
    </row>
    <row r="6" customFormat="false" ht="15" hidden="false" customHeight="false" outlineLevel="0" collapsed="false">
      <c r="B6" s="6" t="s">
        <v>68</v>
      </c>
      <c r="C6" s="6" t="n">
        <v>10.7527</v>
      </c>
      <c r="D6" s="6" t="n">
        <v>25.0896</v>
      </c>
      <c r="E6" s="6" t="n">
        <v>0</v>
      </c>
      <c r="F6" s="6" t="n">
        <v>0</v>
      </c>
      <c r="G6" s="5"/>
      <c r="H6" s="4" t="n">
        <v>3031.674</v>
      </c>
      <c r="I6" s="4" t="n">
        <f aca="false">$L$4+C6*$L$5+D6*$L$6+E6*$L$7+F6*$L$8</f>
        <v>3095.92963751339</v>
      </c>
      <c r="K6" s="4" t="s">
        <v>1</v>
      </c>
      <c r="L6" s="9" t="n">
        <v>103.17069319166</v>
      </c>
      <c r="N6" s="9"/>
      <c r="O6" s="9"/>
    </row>
    <row r="7" customFormat="false" ht="15" hidden="false" customHeight="false" outlineLevel="0" collapsed="false">
      <c r="B7" s="6" t="s">
        <v>69</v>
      </c>
      <c r="C7" s="6" t="n">
        <v>22.2222</v>
      </c>
      <c r="D7" s="6" t="n">
        <v>22.2222</v>
      </c>
      <c r="E7" s="6" t="n">
        <v>0</v>
      </c>
      <c r="F7" s="6" t="n">
        <v>0</v>
      </c>
      <c r="G7" s="5"/>
      <c r="H7" s="4" t="n">
        <v>3497.512</v>
      </c>
      <c r="I7" s="4" t="n">
        <f aca="false">$L$4+C7*$L$5+D7*$L$6+E7*$L$7+F7*$L$8</f>
        <v>3341.34188418236</v>
      </c>
      <c r="K7" s="4" t="s">
        <v>2</v>
      </c>
      <c r="L7" s="9" t="n">
        <v>88.5872099624486</v>
      </c>
      <c r="N7" s="9"/>
      <c r="O7" s="9"/>
    </row>
    <row r="8" customFormat="false" ht="15" hidden="false" customHeight="false" outlineLevel="0" collapsed="false">
      <c r="B8" s="6" t="s">
        <v>70</v>
      </c>
      <c r="C8" s="6" t="n">
        <v>18.2349</v>
      </c>
      <c r="D8" s="6" t="n">
        <v>7.29395</v>
      </c>
      <c r="E8" s="6" t="n">
        <v>3.64697</v>
      </c>
      <c r="F8" s="6" t="n">
        <v>7.29395</v>
      </c>
      <c r="G8" s="5"/>
      <c r="H8" s="4" t="n">
        <v>2902.854</v>
      </c>
      <c r="I8" s="4" t="n">
        <f aca="false">$L$4+C8*$L$5+D8*$L$6+E8*$L$7+F8*$L$8</f>
        <v>2919.85622612154</v>
      </c>
      <c r="K8" s="4" t="s">
        <v>3</v>
      </c>
      <c r="L8" s="9" t="n">
        <v>134.873066349002</v>
      </c>
      <c r="N8" s="9"/>
      <c r="O8" s="9"/>
    </row>
    <row r="9" customFormat="false" ht="15" hidden="false" customHeight="false" outlineLevel="0" collapsed="false">
      <c r="B9" s="6" t="s">
        <v>71</v>
      </c>
      <c r="C9" s="6" t="n">
        <v>36.1011</v>
      </c>
      <c r="D9" s="6" t="n">
        <v>0</v>
      </c>
      <c r="E9" s="6" t="n">
        <v>0</v>
      </c>
      <c r="F9" s="6" t="n">
        <v>12.0337</v>
      </c>
      <c r="G9" s="5"/>
      <c r="H9" s="4" t="n">
        <v>3537.512</v>
      </c>
      <c r="I9" s="4" t="n">
        <f aca="false">$L$4+C9*$L$5+D9*$L$6+E9*$L$7+F9*$L$8</f>
        <v>3326.62722200076</v>
      </c>
      <c r="N9" s="9"/>
      <c r="O9" s="9"/>
    </row>
    <row r="10" customFormat="false" ht="15" hidden="false" customHeight="false" outlineLevel="0" collapsed="false">
      <c r="B10" s="6" t="s">
        <v>72</v>
      </c>
      <c r="C10" s="6" t="n">
        <v>47.619</v>
      </c>
      <c r="D10" s="6" t="n">
        <v>15.873</v>
      </c>
      <c r="E10" s="6" t="n">
        <v>0</v>
      </c>
      <c r="F10" s="6" t="n">
        <v>0</v>
      </c>
      <c r="G10" s="5"/>
      <c r="H10" s="4" t="n">
        <v>3769.642</v>
      </c>
      <c r="I10" s="4" t="n">
        <f aca="false">$L$4+C10*$L$5+D10*$L$6+E10*$L$7+F10*$L$8</f>
        <v>3884.76149718546</v>
      </c>
      <c r="L10" s="4" t="n">
        <f aca="false">$L$4+C5*$L$5+D5*$L$6+E5*$L$7+F5*$L$8</f>
        <v>2586.805027124</v>
      </c>
    </row>
    <row r="11" customFormat="false" ht="15" hidden="false" customHeight="false" outlineLevel="0" collapsed="false">
      <c r="B11" s="6" t="s">
        <v>73</v>
      </c>
      <c r="C11" s="6" t="n">
        <v>45.045</v>
      </c>
      <c r="D11" s="6" t="n">
        <v>9.00901</v>
      </c>
      <c r="E11" s="6" t="n">
        <v>6.00601</v>
      </c>
      <c r="F11" s="6" t="n">
        <v>0</v>
      </c>
      <c r="G11" s="5"/>
      <c r="H11" s="4" t="n">
        <v>3597.512</v>
      </c>
      <c r="I11" s="4" t="n">
        <f aca="false">$L$4+C11*$L$5+D11*$L$6+E11*$L$7+F11*$L$8</f>
        <v>3587.18790653388</v>
      </c>
      <c r="L11" s="4" t="n">
        <f aca="false">$L$4+C6*$L$5+D6*$L$6+E6*$L$7+F6*$L$8</f>
        <v>3095.92963751339</v>
      </c>
    </row>
    <row r="12" customFormat="false" ht="15" hidden="false" customHeight="false" outlineLevel="0" collapsed="false">
      <c r="B12" s="6" t="s">
        <v>74</v>
      </c>
      <c r="C12" s="6" t="n">
        <v>111.111</v>
      </c>
      <c r="D12" s="6" t="n">
        <v>0</v>
      </c>
      <c r="E12" s="6" t="n">
        <v>0</v>
      </c>
      <c r="F12" s="6" t="n">
        <v>0</v>
      </c>
      <c r="G12" s="5"/>
      <c r="H12" s="4" t="n">
        <v>5207.028</v>
      </c>
      <c r="I12" s="4" t="n">
        <f aca="false">$L$4+C12*$L$5+D12*$L$6+E12*$L$7+F12*$L$8</f>
        <v>5243.31052969322</v>
      </c>
      <c r="L12" s="4" t="n">
        <f aca="false">$L$4+C7*$L$5+D7*$L$6+E7*$L$7+F7*$L$8</f>
        <v>3341.34188418236</v>
      </c>
      <c r="N12" s="10"/>
      <c r="O12" s="10"/>
      <c r="P12" s="10"/>
      <c r="Q12" s="10"/>
      <c r="R12" s="10"/>
      <c r="S12" s="10"/>
    </row>
    <row r="13" customFormat="false" ht="15" hidden="false" customHeight="false" outlineLevel="0" collapsed="false">
      <c r="L13" s="4" t="n">
        <f aca="false">$L$4+C8*$L$5+D8*$L$6+E8*$L$7+F8*$L$8</f>
        <v>2919.85622612154</v>
      </c>
      <c r="N13" s="9"/>
      <c r="O13" s="9"/>
      <c r="P13" s="9"/>
      <c r="Q13" s="9"/>
      <c r="R13" s="9"/>
      <c r="S13" s="9"/>
    </row>
    <row r="14" customFormat="false" ht="15" hidden="false" customHeight="false" outlineLevel="0" collapsed="false">
      <c r="B14" s="4" t="n">
        <v>80</v>
      </c>
      <c r="C14" s="4" t="n">
        <v>160</v>
      </c>
      <c r="D14" s="4" t="n">
        <v>250</v>
      </c>
      <c r="E14" s="4" t="n">
        <v>500</v>
      </c>
      <c r="F14" s="4" t="n">
        <v>80</v>
      </c>
      <c r="G14" s="4" t="n">
        <v>160</v>
      </c>
      <c r="H14" s="4" t="n">
        <v>250</v>
      </c>
      <c r="I14" s="4" t="n">
        <v>500</v>
      </c>
      <c r="L14" s="4" t="n">
        <f aca="false">$L$4+C9*$L$5+D9*$L$6+E9*$L$7+F9*$L$8</f>
        <v>3326.62722200076</v>
      </c>
      <c r="N14" s="9"/>
      <c r="O14" s="9"/>
      <c r="P14" s="9"/>
      <c r="Q14" s="9"/>
      <c r="R14" s="9"/>
      <c r="S14" s="9"/>
    </row>
    <row r="15" customFormat="false" ht="15" hidden="false" customHeight="false" outlineLevel="0" collapsed="false">
      <c r="B15" s="4" t="n">
        <v>0.99625</v>
      </c>
      <c r="C15" s="4" t="n">
        <v>0.995625</v>
      </c>
      <c r="D15" s="4" t="n">
        <v>0.9956</v>
      </c>
      <c r="E15" s="4" t="n">
        <v>0.9958</v>
      </c>
      <c r="F15" s="4" t="n">
        <v>4686.15</v>
      </c>
      <c r="G15" s="4" t="n">
        <v>3684.23125</v>
      </c>
      <c r="H15" s="4" t="n">
        <v>3294.424</v>
      </c>
      <c r="I15" s="4" t="n">
        <v>2442.086</v>
      </c>
      <c r="L15" s="4" t="n">
        <f aca="false">$L$4+C10*$L$5+D10*$L$6+E10*$L$7+F10*$L$8</f>
        <v>3884.76149718546</v>
      </c>
      <c r="N15" s="9"/>
      <c r="O15" s="9"/>
      <c r="P15" s="9"/>
      <c r="Q15" s="9"/>
      <c r="R15" s="9"/>
      <c r="S15" s="9"/>
    </row>
    <row r="16" customFormat="false" ht="15" hidden="false" customHeight="false" outlineLevel="0" collapsed="false">
      <c r="B16" s="4" t="n">
        <v>1.4025</v>
      </c>
      <c r="C16" s="4" t="n">
        <v>1.4025</v>
      </c>
      <c r="D16" s="4" t="n">
        <v>1.4024</v>
      </c>
      <c r="E16" s="4" t="n">
        <v>1.4024</v>
      </c>
      <c r="F16" s="4" t="n">
        <v>5141.2875</v>
      </c>
      <c r="G16" s="4" t="n">
        <v>4272.5375</v>
      </c>
      <c r="H16" s="4" t="n">
        <v>3403.684</v>
      </c>
      <c r="I16" s="4" t="n">
        <v>3031.674</v>
      </c>
      <c r="L16" s="4" t="n">
        <f aca="false">$L$4+C11*$L$5+D11*$L$6+E11*$L$7+F11*$L$8</f>
        <v>3587.18790653388</v>
      </c>
    </row>
    <row r="17" customFormat="false" ht="15" hidden="false" customHeight="false" outlineLevel="0" collapsed="false">
      <c r="B17" s="4" t="n">
        <v>1.6825</v>
      </c>
      <c r="C17" s="4" t="n">
        <v>1.683125</v>
      </c>
      <c r="D17" s="4" t="n">
        <v>1.6828</v>
      </c>
      <c r="E17" s="4" t="n">
        <v>1.6828</v>
      </c>
      <c r="F17" s="4" t="n">
        <v>5729.0875</v>
      </c>
      <c r="G17" s="4" t="n">
        <v>4935.3375</v>
      </c>
      <c r="H17" s="4" t="n">
        <v>4044.172</v>
      </c>
      <c r="I17" s="4" t="n">
        <v>3497.512</v>
      </c>
      <c r="L17" s="4" t="n">
        <f aca="false">$L$4+C12*$L$5+D12*$L$6+E12*$L$7+F12*$L$8</f>
        <v>5243.31052969322</v>
      </c>
      <c r="N17" s="10"/>
      <c r="O17" s="10"/>
      <c r="P17" s="10"/>
      <c r="Q17" s="10"/>
      <c r="R17" s="10"/>
      <c r="S17" s="10"/>
      <c r="T17" s="10"/>
      <c r="U17" s="10"/>
      <c r="V17" s="10"/>
    </row>
    <row r="18" customFormat="false" ht="15" hidden="false" customHeight="false" outlineLevel="0" collapsed="false">
      <c r="B18" s="4" t="n">
        <v>1.35625</v>
      </c>
      <c r="C18" s="4" t="n">
        <v>1.355625</v>
      </c>
      <c r="D18" s="4" t="n">
        <v>1.3556</v>
      </c>
      <c r="E18" s="4" t="n">
        <v>1.3356</v>
      </c>
      <c r="F18" s="4" t="n">
        <v>5141.2875</v>
      </c>
      <c r="G18" s="4" t="n">
        <v>4272.5375</v>
      </c>
      <c r="H18" s="4" t="n">
        <v>3403.684</v>
      </c>
      <c r="I18" s="4" t="n">
        <v>2902.854</v>
      </c>
      <c r="N18" s="9"/>
      <c r="O18" s="9"/>
      <c r="P18" s="9"/>
      <c r="Q18" s="9"/>
      <c r="R18" s="9"/>
      <c r="S18" s="9"/>
      <c r="T18" s="9"/>
      <c r="U18" s="9"/>
      <c r="V18" s="9"/>
    </row>
    <row r="19" customFormat="false" ht="15" hidden="false" customHeight="false" outlineLevel="0" collapsed="false">
      <c r="B19" s="4" t="n">
        <v>1.9825</v>
      </c>
      <c r="C19" s="4" t="n">
        <v>1.981875</v>
      </c>
      <c r="D19" s="4" t="n">
        <v>1.982</v>
      </c>
      <c r="E19" s="4" t="n">
        <v>1.982</v>
      </c>
      <c r="F19" s="4" t="n">
        <v>5729.0875</v>
      </c>
      <c r="G19" s="4" t="n">
        <v>4935.3375</v>
      </c>
      <c r="H19" s="4" t="n">
        <v>4044.172</v>
      </c>
      <c r="I19" s="4" t="n">
        <v>3537.512</v>
      </c>
      <c r="N19" s="9"/>
      <c r="O19" s="9"/>
      <c r="P19" s="9"/>
      <c r="Q19" s="9"/>
      <c r="R19" s="9"/>
      <c r="S19" s="9"/>
      <c r="T19" s="9"/>
      <c r="U19" s="9"/>
      <c r="V19" s="9"/>
    </row>
    <row r="20" customFormat="false" ht="15" hidden="false" customHeight="false" outlineLevel="0" collapsed="false">
      <c r="B20" s="4" t="n">
        <v>2.43125</v>
      </c>
      <c r="C20" s="4" t="n">
        <v>2.430625</v>
      </c>
      <c r="D20" s="4" t="n">
        <v>2.4308</v>
      </c>
      <c r="E20" s="4" t="n">
        <v>2.4308</v>
      </c>
      <c r="F20" s="4" t="n">
        <v>5758.8</v>
      </c>
      <c r="G20" s="4" t="n">
        <v>4877.55625</v>
      </c>
      <c r="H20" s="4" t="n">
        <v>4124.172</v>
      </c>
      <c r="I20" s="4" t="n">
        <v>3769.642</v>
      </c>
      <c r="N20" s="9"/>
      <c r="O20" s="9"/>
      <c r="P20" s="9"/>
      <c r="Q20" s="9"/>
      <c r="R20" s="9"/>
      <c r="S20" s="9"/>
      <c r="T20" s="9"/>
      <c r="U20" s="9"/>
      <c r="V20" s="9"/>
    </row>
    <row r="21" customFormat="false" ht="15" hidden="false" customHeight="false" outlineLevel="0" collapsed="false">
      <c r="B21" s="4" t="n">
        <v>2.275</v>
      </c>
      <c r="C21" s="4" t="n">
        <v>2.275</v>
      </c>
      <c r="D21" s="4" t="n">
        <v>2.2748</v>
      </c>
      <c r="E21" s="4" t="n">
        <v>2.2746</v>
      </c>
      <c r="F21" s="4" t="n">
        <v>5933.8</v>
      </c>
      <c r="G21" s="4" t="n">
        <v>5140.05625</v>
      </c>
      <c r="H21" s="4" t="n">
        <v>4302.232</v>
      </c>
      <c r="I21" s="4" t="n">
        <v>3597.512</v>
      </c>
      <c r="N21" s="9"/>
      <c r="O21" s="9"/>
      <c r="P21" s="9"/>
      <c r="Q21" s="9"/>
      <c r="R21" s="9"/>
      <c r="S21" s="9"/>
      <c r="T21" s="9"/>
      <c r="U21" s="9"/>
      <c r="V21" s="9"/>
    </row>
    <row r="22" customFormat="false" ht="15" hidden="false" customHeight="false" outlineLevel="0" collapsed="false">
      <c r="B22" s="4" t="n">
        <v>4.6075</v>
      </c>
      <c r="C22" s="4" t="n">
        <v>4.606875</v>
      </c>
      <c r="D22" s="4" t="n">
        <v>4.6068</v>
      </c>
      <c r="E22" s="4" t="n">
        <v>4.6068</v>
      </c>
      <c r="F22" s="4" t="n">
        <v>6450.725</v>
      </c>
      <c r="G22" s="4" t="n">
        <v>6134.66875</v>
      </c>
      <c r="H22" s="4" t="n">
        <v>5222.232</v>
      </c>
      <c r="I22" s="4" t="n">
        <v>5207.028</v>
      </c>
      <c r="N22" s="9"/>
      <c r="O22" s="9"/>
      <c r="P22" s="9"/>
      <c r="Q22" s="9"/>
      <c r="R22" s="9"/>
      <c r="S22" s="9"/>
      <c r="T22" s="9"/>
      <c r="U22" s="9"/>
      <c r="V22" s="9"/>
    </row>
    <row r="24" customFormat="false" ht="15" hidden="false" customHeight="false" outlineLevel="0" collapsed="false">
      <c r="B24" s="9" t="n">
        <v>0</v>
      </c>
      <c r="F24" s="4" t="n">
        <v>0</v>
      </c>
      <c r="G24" s="4" t="n">
        <v>0</v>
      </c>
      <c r="H24" s="4" t="n">
        <v>0</v>
      </c>
      <c r="I24" s="4" t="n">
        <v>0</v>
      </c>
    </row>
    <row r="25" customFormat="false" ht="15" hidden="false" customHeight="false" outlineLevel="0" collapsed="false">
      <c r="B25" s="9" t="n">
        <v>0.0411573058185097</v>
      </c>
      <c r="F25" s="4" t="n">
        <v>59.2935312567005</v>
      </c>
      <c r="G25" s="4" t="n">
        <v>55.9482542608101</v>
      </c>
      <c r="H25" s="4" t="n">
        <v>47.6665275146664</v>
      </c>
      <c r="I25" s="4" t="n">
        <v>47.1898419570809</v>
      </c>
      <c r="L25" s="9"/>
      <c r="M25" s="9"/>
    </row>
    <row r="26" customFormat="false" ht="15" hidden="false" customHeight="false" outlineLevel="0" collapsed="false">
      <c r="B26" s="9" t="n">
        <v>0.03534413507523</v>
      </c>
      <c r="F26" s="4" t="n">
        <v>187.117650075968</v>
      </c>
      <c r="G26" s="4" t="n">
        <v>152.027804712224</v>
      </c>
      <c r="H26" s="4" t="n">
        <v>122.087074887957</v>
      </c>
      <c r="I26" s="4" t="n">
        <v>103.17069319166</v>
      </c>
      <c r="L26" s="9"/>
      <c r="M26" s="9"/>
      <c r="N26" s="9"/>
      <c r="O26" s="9"/>
      <c r="P26" s="9"/>
      <c r="T26" s="9"/>
      <c r="U26" s="9"/>
      <c r="V26" s="9"/>
    </row>
    <row r="27" customFormat="false" ht="15" hidden="false" customHeight="false" outlineLevel="0" collapsed="false">
      <c r="B27" s="9" t="n">
        <v>0.0157819967752193</v>
      </c>
      <c r="F27" s="4" t="n">
        <v>246.840182198349</v>
      </c>
      <c r="G27" s="4" t="n">
        <v>196.982235648156</v>
      </c>
      <c r="H27" s="4" t="n">
        <v>153.478128868121</v>
      </c>
      <c r="I27" s="4" t="n">
        <v>88.5872099624486</v>
      </c>
      <c r="L27" s="9"/>
      <c r="M27" s="9"/>
      <c r="N27" s="9"/>
      <c r="O27" s="9"/>
      <c r="P27" s="9"/>
      <c r="T27" s="9"/>
      <c r="U27" s="9"/>
      <c r="V27" s="9"/>
    </row>
    <row r="28" customFormat="false" ht="15" hidden="false" customHeight="false" outlineLevel="0" collapsed="false">
      <c r="B28" s="9" t="n">
        <v>0.0415894034322414</v>
      </c>
      <c r="F28" s="4" t="n">
        <v>267.469672285365</v>
      </c>
      <c r="G28" s="4" t="n">
        <v>210.540760978529</v>
      </c>
      <c r="H28" s="4" t="n">
        <v>178.775904131875</v>
      </c>
      <c r="I28" s="4" t="n">
        <v>134.873066349002</v>
      </c>
      <c r="L28" s="9"/>
      <c r="M28" s="9"/>
      <c r="N28" s="9"/>
      <c r="O28" s="9"/>
      <c r="P28" s="9"/>
      <c r="T28" s="9"/>
      <c r="U28" s="9"/>
      <c r="V28" s="9"/>
    </row>
    <row r="29" customFormat="false" ht="15" hidden="false" customHeight="false" outlineLevel="0" collapsed="false">
      <c r="L29" s="9"/>
      <c r="M29" s="9"/>
      <c r="N29" s="9"/>
      <c r="O29" s="9"/>
      <c r="P29" s="9"/>
      <c r="T29" s="9"/>
      <c r="U29" s="9"/>
      <c r="V29" s="9"/>
    </row>
    <row r="30" customFormat="false" ht="15" hidden="false" customHeight="false" outlineLevel="0" collapsed="false">
      <c r="B30" s="4" t="n">
        <v>0.987843799783456</v>
      </c>
      <c r="F30" s="4" t="n">
        <v>4884.84746586033</v>
      </c>
      <c r="G30" s="4" t="n">
        <v>3911.4410195826</v>
      </c>
      <c r="H30" s="4" t="n">
        <v>3322.45022666763</v>
      </c>
      <c r="I30" s="4" t="n">
        <v>2586.805027124</v>
      </c>
    </row>
    <row r="31" customFormat="false" ht="15" hidden="false" customHeight="false" outlineLevel="0" collapsed="false">
      <c r="B31" s="4" t="n">
        <v>1.32932237365818</v>
      </c>
      <c r="F31" s="4" t="n">
        <v>5332.27254688994</v>
      </c>
      <c r="G31" s="4" t="n">
        <v>4415.91160269803</v>
      </c>
      <c r="H31" s="4" t="n">
        <v>3575.65974451584</v>
      </c>
      <c r="I31" s="4" t="n">
        <v>3095.92963751339</v>
      </c>
    </row>
    <row r="32" customFormat="false" ht="15" hidden="false" customHeight="false" outlineLevel="0" collapsed="false">
      <c r="B32" s="4" t="n">
        <v>1.70003031982886</v>
      </c>
      <c r="F32" s="4" t="n">
        <v>5475.79855381083</v>
      </c>
      <c r="G32" s="4" t="n">
        <v>4621.68557771056</v>
      </c>
      <c r="H32" s="4" t="n">
        <v>3772.29850331158</v>
      </c>
      <c r="I32" s="4" t="n">
        <v>3341.34188418236</v>
      </c>
    </row>
    <row r="33" customFormat="false" ht="15" hidden="false" customHeight="false" outlineLevel="0" collapsed="false">
      <c r="B33" s="4" t="n">
        <v>1.36920520784584</v>
      </c>
      <c r="F33" s="4" t="n">
        <v>5297.16755232217</v>
      </c>
      <c r="G33" s="4" t="n">
        <v>4383.15611528227</v>
      </c>
      <c r="H33" s="4" t="n">
        <v>3623.40402003707</v>
      </c>
      <c r="I33" s="4" t="n">
        <v>2919.85622612154</v>
      </c>
    </row>
    <row r="34" customFormat="false" ht="15" hidden="false" customHeight="false" outlineLevel="0" collapsed="false">
      <c r="B34" s="4" t="n">
        <v>1.98629841716716</v>
      </c>
      <c r="F34" s="4" t="n">
        <v>5359.21149663167</v>
      </c>
      <c r="G34" s="4" t="n">
        <v>4553.37787728226</v>
      </c>
      <c r="H34" s="4" t="n">
        <v>3872.14967401147</v>
      </c>
      <c r="I34" s="4" t="n">
        <v>3326.62722200076</v>
      </c>
    </row>
    <row r="35" customFormat="false" ht="15" hidden="false" customHeight="false" outlineLevel="0" collapsed="false">
      <c r="B35" s="4" t="n">
        <v>2.52088720182074</v>
      </c>
      <c r="F35" s="4" t="n">
        <v>5793.61712456867</v>
      </c>
      <c r="G35" s="4" t="n">
        <v>5077.33726384265</v>
      </c>
      <c r="H35" s="4" t="n">
        <v>4207.72051341744</v>
      </c>
      <c r="I35" s="4" t="n">
        <v>3884.76149718546</v>
      </c>
    </row>
    <row r="36" customFormat="false" ht="15" hidden="false" customHeight="false" outlineLevel="0" collapsed="false">
      <c r="B36" s="4" t="n">
        <v>2.2671333373808</v>
      </c>
      <c r="F36" s="4" t="n">
        <v>5839.14649885408</v>
      </c>
      <c r="G36" s="4" t="n">
        <v>5072.88640323385</v>
      </c>
      <c r="H36" s="4" t="n">
        <v>4168.81358719773</v>
      </c>
      <c r="I36" s="4" t="n">
        <v>3587.18790653388</v>
      </c>
    </row>
    <row r="37" customFormat="false" ht="15" hidden="false" customHeight="false" outlineLevel="0" collapsed="false">
      <c r="B37" s="4" t="n">
        <v>4.57302940680043</v>
      </c>
      <c r="F37" s="4" t="n">
        <v>6588.16355146325</v>
      </c>
      <c r="G37" s="4" t="n">
        <v>6216.46647917287</v>
      </c>
      <c r="H37" s="4" t="n">
        <v>5296.2755386821</v>
      </c>
      <c r="I37" s="4" t="n">
        <v>5243.31052969322</v>
      </c>
      <c r="L37" s="11"/>
    </row>
    <row r="40" customFormat="false" ht="15" hidden="false" customHeight="false" outlineLevel="0" collapsed="false">
      <c r="L40" s="11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X41"/>
  <sheetViews>
    <sheetView showFormulas="false" showGridLines="true" showRowColHeaders="true" showZeros="true" rightToLeft="false" tabSelected="false" showOutlineSymbols="true" defaultGridColor="true" view="normal" topLeftCell="D15" colorId="64" zoomScale="100" zoomScaleNormal="100" zoomScalePageLayoutView="100" workbookViewId="0">
      <selection pane="topLeft" activeCell="T30" activeCellId="0" sqref="T30"/>
    </sheetView>
  </sheetViews>
  <sheetFormatPr defaultColWidth="8.72265625" defaultRowHeight="15" zeroHeight="false" outlineLevelRow="0" outlineLevelCol="0"/>
  <sheetData>
    <row r="3" customFormat="false" ht="15" hidden="false" customHeight="false" outlineLevel="0" collapsed="false">
      <c r="H3" s="0" t="s">
        <v>81</v>
      </c>
      <c r="I3" s="0" t="s">
        <v>81</v>
      </c>
      <c r="J3" s="0" t="s">
        <v>81</v>
      </c>
      <c r="K3" s="0" t="s">
        <v>81</v>
      </c>
      <c r="L3" s="0" t="s">
        <v>82</v>
      </c>
      <c r="M3" s="0" t="s">
        <v>83</v>
      </c>
      <c r="N3" s="0" t="s">
        <v>84</v>
      </c>
      <c r="O3" s="0" t="s">
        <v>85</v>
      </c>
    </row>
    <row r="4" customFormat="false" ht="15" hidden="false" customHeight="false" outlineLevel="0" collapsed="false">
      <c r="G4" s="4" t="s">
        <v>59</v>
      </c>
      <c r="H4" s="9" t="n">
        <v>0</v>
      </c>
      <c r="I4" s="9" t="n">
        <v>0</v>
      </c>
      <c r="J4" s="9" t="n">
        <v>0</v>
      </c>
      <c r="K4" s="9" t="n">
        <v>0</v>
      </c>
      <c r="L4" s="4" t="n">
        <v>0</v>
      </c>
      <c r="M4" s="4" t="n">
        <v>0</v>
      </c>
      <c r="N4" s="4" t="n">
        <v>0</v>
      </c>
      <c r="O4" s="4" t="n">
        <v>0</v>
      </c>
      <c r="Q4" s="12" t="n">
        <v>0</v>
      </c>
      <c r="R4" s="6" t="n">
        <v>0</v>
      </c>
      <c r="S4" s="6" t="n">
        <v>0</v>
      </c>
      <c r="T4" s="6" t="n">
        <v>0</v>
      </c>
      <c r="U4" s="6" t="n">
        <v>0</v>
      </c>
    </row>
    <row r="5" customFormat="false" ht="15" hidden="false" customHeight="false" outlineLevel="0" collapsed="false">
      <c r="G5" s="4" t="s">
        <v>0</v>
      </c>
      <c r="H5" s="9" t="n">
        <v>0.0411573058185097</v>
      </c>
      <c r="I5" s="9" t="n">
        <v>0.0411573058185097</v>
      </c>
      <c r="J5" s="9" t="n">
        <v>0.0411573058185097</v>
      </c>
      <c r="K5" s="9" t="n">
        <v>0.0411573058185097</v>
      </c>
      <c r="L5" s="4" t="n">
        <v>59.2935312567005</v>
      </c>
      <c r="M5" s="4" t="n">
        <v>55.9482542608101</v>
      </c>
      <c r="N5" s="4" t="n">
        <v>47.6665275146664</v>
      </c>
      <c r="O5" s="4" t="n">
        <v>47.1898419570809</v>
      </c>
      <c r="Q5" s="12" t="n">
        <v>0.0411573058185097</v>
      </c>
      <c r="R5" s="6" t="n">
        <v>59.2935312567005</v>
      </c>
      <c r="S5" s="6" t="n">
        <v>55.9482542608101</v>
      </c>
      <c r="T5" s="6" t="n">
        <v>47.6665275146664</v>
      </c>
      <c r="U5" s="6" t="n">
        <v>47.1898419570809</v>
      </c>
    </row>
    <row r="6" customFormat="false" ht="15" hidden="false" customHeight="false" outlineLevel="0" collapsed="false">
      <c r="G6" s="4" t="s">
        <v>1</v>
      </c>
      <c r="H6" s="9" t="n">
        <v>0.03534413507523</v>
      </c>
      <c r="I6" s="9" t="n">
        <v>0.03534413507523</v>
      </c>
      <c r="J6" s="9" t="n">
        <v>0.03534413507523</v>
      </c>
      <c r="K6" s="9" t="n">
        <v>0.03534413507523</v>
      </c>
      <c r="L6" s="4" t="n">
        <v>187.117650075968</v>
      </c>
      <c r="M6" s="4" t="n">
        <v>152.027804712224</v>
      </c>
      <c r="N6" s="4" t="n">
        <v>122.087074887957</v>
      </c>
      <c r="O6" s="4" t="n">
        <v>103.17069319166</v>
      </c>
      <c r="Q6" s="12" t="n">
        <v>0.03534413507523</v>
      </c>
      <c r="R6" s="6" t="n">
        <v>187.117650075968</v>
      </c>
      <c r="S6" s="6" t="n">
        <v>152.027804712224</v>
      </c>
      <c r="T6" s="6" t="n">
        <v>122.087074887957</v>
      </c>
      <c r="U6" s="6" t="n">
        <v>103.17069319166</v>
      </c>
    </row>
    <row r="7" customFormat="false" ht="15" hidden="false" customHeight="false" outlineLevel="0" collapsed="false">
      <c r="G7" s="4" t="s">
        <v>2</v>
      </c>
      <c r="H7" s="9" t="n">
        <v>0.0157819967752193</v>
      </c>
      <c r="I7" s="9" t="n">
        <v>0.0157819967752193</v>
      </c>
      <c r="J7" s="9" t="n">
        <v>0.0157819967752193</v>
      </c>
      <c r="K7" s="9" t="n">
        <v>0.0157819967752193</v>
      </c>
      <c r="L7" s="4" t="n">
        <v>246.840182198349</v>
      </c>
      <c r="M7" s="4" t="n">
        <v>196.982235648156</v>
      </c>
      <c r="N7" s="4" t="n">
        <v>153.478128868121</v>
      </c>
      <c r="O7" s="4" t="n">
        <v>88.5872099624486</v>
      </c>
      <c r="Q7" s="12" t="n">
        <v>0.0157819967752193</v>
      </c>
      <c r="R7" s="6" t="n">
        <v>246.840182198349</v>
      </c>
      <c r="S7" s="6" t="n">
        <v>196.982235648156</v>
      </c>
      <c r="T7" s="6" t="n">
        <v>153.478128868121</v>
      </c>
      <c r="U7" s="6" t="n">
        <v>88.5872099624486</v>
      </c>
    </row>
    <row r="8" customFormat="false" ht="15" hidden="false" customHeight="false" outlineLevel="0" collapsed="false">
      <c r="G8" s="4" t="s">
        <v>3</v>
      </c>
      <c r="H8" s="9" t="n">
        <v>0.0415894034322414</v>
      </c>
      <c r="I8" s="9" t="n">
        <v>0.0415894034322414</v>
      </c>
      <c r="J8" s="9" t="n">
        <v>0.0415894034322414</v>
      </c>
      <c r="K8" s="9" t="n">
        <v>0.0415894034322414</v>
      </c>
      <c r="L8" s="4" t="n">
        <v>267.469672285365</v>
      </c>
      <c r="M8" s="4" t="n">
        <v>210.540760978529</v>
      </c>
      <c r="N8" s="4" t="n">
        <v>178.775904131875</v>
      </c>
      <c r="O8" s="4" t="n">
        <v>134.873066349002</v>
      </c>
      <c r="Q8" s="12" t="n">
        <v>0.0415894034322414</v>
      </c>
      <c r="R8" s="6" t="n">
        <v>267.469672285365</v>
      </c>
      <c r="S8" s="6" t="n">
        <v>210.540760978529</v>
      </c>
      <c r="T8" s="6" t="n">
        <v>178.775904131875</v>
      </c>
      <c r="U8" s="6" t="n">
        <v>134.873066349002</v>
      </c>
    </row>
    <row r="9" customFormat="false" ht="15" hidden="false" customHeight="false" outlineLevel="0" collapsed="false">
      <c r="C9" s="2"/>
    </row>
    <row r="10" customFormat="false" ht="15" hidden="false" customHeight="false" outlineLevel="0" collapsed="false">
      <c r="H10" s="0" t="n">
        <v>80</v>
      </c>
      <c r="I10" s="0" t="n">
        <v>160</v>
      </c>
      <c r="J10" s="0" t="n">
        <v>250</v>
      </c>
      <c r="K10" s="0" t="n">
        <v>500</v>
      </c>
      <c r="L10" s="0" t="n">
        <v>80</v>
      </c>
      <c r="M10" s="0" t="n">
        <v>160</v>
      </c>
      <c r="N10" s="0" t="n">
        <v>250</v>
      </c>
      <c r="O10" s="0" t="n">
        <v>500</v>
      </c>
    </row>
    <row r="12" customFormat="false" ht="15" hidden="false" customHeight="false" outlineLevel="0" collapsed="false">
      <c r="B12" s="6"/>
      <c r="C12" s="6" t="s">
        <v>0</v>
      </c>
      <c r="D12" s="6" t="s">
        <v>1</v>
      </c>
      <c r="E12" s="6" t="s">
        <v>2</v>
      </c>
      <c r="F12" s="6" t="s">
        <v>3</v>
      </c>
    </row>
    <row r="13" customFormat="false" ht="15" hidden="false" customHeight="false" outlineLevel="0" collapsed="false">
      <c r="B13" s="6" t="s">
        <v>67</v>
      </c>
      <c r="C13" s="6" t="n">
        <v>7.14796</v>
      </c>
      <c r="D13" s="6" t="n">
        <v>0</v>
      </c>
      <c r="E13" s="6" t="n">
        <v>0</v>
      </c>
      <c r="F13" s="6" t="n">
        <v>16.6786</v>
      </c>
      <c r="H13" s="0" t="n">
        <f aca="false">(H$4+$C13*H$5+$D13*H$6+$E13*H$7+$F13*H$8)*H$10</f>
        <v>79.0275039826765</v>
      </c>
      <c r="I13" s="0" t="n">
        <f aca="false">(I$4+$C13*I$5+$D13*I$6+$E13*I$7+$F13*I$8)*I$10</f>
        <v>158.055007965353</v>
      </c>
      <c r="J13" s="0" t="n">
        <f aca="false">(J$4+$C13*J$5+$D13*J$6+$E13*J$7+$F13*J$8)*J$10</f>
        <v>246.960949945864</v>
      </c>
      <c r="K13" s="0" t="n">
        <f aca="false">(K$4+$C13*K$5+$D13*K$6+$E13*K$7+$F13*K$8)*K$10</f>
        <v>493.921899891728</v>
      </c>
      <c r="L13" s="0" t="n">
        <f aca="false">(L$4+$C13*L$5+$D13*L$6+$E13*L$7+$F13*L$8)*L$10</f>
        <v>390787.797268826</v>
      </c>
      <c r="M13" s="0" t="n">
        <f aca="false">(M$4+$C13*M$5+$D13*M$6+$E13*M$7+$F13*M$8)*M$10</f>
        <v>625830.563133216</v>
      </c>
      <c r="N13" s="0" t="n">
        <f aca="false">(N$4+$C13*N$5+$D13*N$6+$E13*N$7+$F13*N$8)*N$10</f>
        <v>830612.556666908</v>
      </c>
      <c r="O13" s="0" t="n">
        <f aca="false">(O$4+$C13*O$5+$D13*O$6+$E13*O$7+$F13*O$8)*O$10</f>
        <v>1293402.513562</v>
      </c>
      <c r="Q13" s="0" t="n">
        <v>79.0275039826765</v>
      </c>
      <c r="R13" s="0" t="n">
        <v>158.055007965353</v>
      </c>
      <c r="S13" s="0" t="n">
        <v>246.960949945864</v>
      </c>
      <c r="T13" s="0" t="n">
        <v>493.921899891728</v>
      </c>
      <c r="U13" s="0" t="n">
        <v>390787.797268826</v>
      </c>
      <c r="V13" s="0" t="n">
        <v>625830.563133216</v>
      </c>
      <c r="W13" s="0" t="n">
        <v>830612.556666908</v>
      </c>
      <c r="X13" s="0" t="n">
        <v>1293402.513562</v>
      </c>
    </row>
    <row r="14" customFormat="false" ht="15" hidden="false" customHeight="false" outlineLevel="0" collapsed="false">
      <c r="B14" s="6" t="s">
        <v>68</v>
      </c>
      <c r="C14" s="6" t="n">
        <v>10.7527</v>
      </c>
      <c r="D14" s="6" t="n">
        <v>25.0896</v>
      </c>
      <c r="E14" s="6" t="n">
        <v>0</v>
      </c>
      <c r="F14" s="6" t="n">
        <v>0</v>
      </c>
      <c r="H14" s="0" t="n">
        <f aca="false">(H$4+$C14*H$5+$D14*H$6+$E14*H$7+$F14*H$8)*H$10</f>
        <v>106.345789892654</v>
      </c>
      <c r="I14" s="0" t="n">
        <f aca="false">(I$4+$C14*I$5+$D14*I$6+$E14*I$7+$F14*I$8)*I$10</f>
        <v>212.691579785309</v>
      </c>
      <c r="J14" s="0" t="n">
        <f aca="false">(J$4+$C14*J$5+$D14*J$6+$E14*J$7+$F14*J$8)*J$10</f>
        <v>332.330593414545</v>
      </c>
      <c r="K14" s="0" t="n">
        <f aca="false">(K$4+$C14*K$5+$D14*K$6+$E14*K$7+$F14*K$8)*K$10</f>
        <v>664.66118682909</v>
      </c>
      <c r="L14" s="0" t="n">
        <f aca="false">(L$4+$C14*L$5+$D14*L$6+$E14*L$7+$F14*L$8)*L$10</f>
        <v>426581.803751195</v>
      </c>
      <c r="M14" s="0" t="n">
        <f aca="false">(M$4+$C14*M$5+$D14*M$6+$E14*M$7+$F14*M$8)*M$10</f>
        <v>706545.856431685</v>
      </c>
      <c r="N14" s="0" t="n">
        <f aca="false">(N$4+$C14*N$5+$D14*N$6+$E14*N$7+$F14*N$8)*N$10</f>
        <v>893914.936128961</v>
      </c>
      <c r="O14" s="0" t="n">
        <f aca="false">(O$4+$C14*O$5+$D14*O$6+$E14*O$7+$F14*O$8)*O$10</f>
        <v>1547964.81875669</v>
      </c>
      <c r="Q14" s="0" t="n">
        <v>106.345789892654</v>
      </c>
      <c r="R14" s="0" t="n">
        <v>212.691579785309</v>
      </c>
      <c r="S14" s="0" t="n">
        <v>332.330593414545</v>
      </c>
      <c r="T14" s="0" t="n">
        <v>664.66118682909</v>
      </c>
      <c r="U14" s="0" t="n">
        <v>426581.803751195</v>
      </c>
      <c r="V14" s="0" t="n">
        <v>706545.856431685</v>
      </c>
      <c r="W14" s="0" t="n">
        <v>893914.936128961</v>
      </c>
      <c r="X14" s="0" t="n">
        <v>1547964.81875669</v>
      </c>
    </row>
    <row r="15" customFormat="false" ht="15" hidden="false" customHeight="false" outlineLevel="0" collapsed="false">
      <c r="B15" s="6" t="s">
        <v>69</v>
      </c>
      <c r="C15" s="6" t="n">
        <v>22.2222</v>
      </c>
      <c r="D15" s="6" t="n">
        <v>22.2222</v>
      </c>
      <c r="E15" s="6" t="n">
        <v>0</v>
      </c>
      <c r="F15" s="6" t="n">
        <v>0</v>
      </c>
      <c r="H15" s="0" t="n">
        <f aca="false">(H$4+$C15*H$5+$D15*H$6+$E15*H$7+$F15*H$8)*H$10</f>
        <v>136.002425586309</v>
      </c>
      <c r="I15" s="0" t="n">
        <f aca="false">(I$4+$C15*I$5+$D15*I$6+$E15*I$7+$F15*I$8)*I$10</f>
        <v>272.004851172618</v>
      </c>
      <c r="J15" s="0" t="n">
        <f aca="false">(J$4+$C15*J$5+$D15*J$6+$E15*J$7+$F15*J$8)*J$10</f>
        <v>425.007579957216</v>
      </c>
      <c r="K15" s="0" t="n">
        <f aca="false">(K$4+$C15*K$5+$D15*K$6+$E15*K$7+$F15*K$8)*K$10</f>
        <v>850.015159914431</v>
      </c>
      <c r="L15" s="0" t="n">
        <f aca="false">(L$4+$C15*L$5+$D15*L$6+$E15*L$7+$F15*L$8)*L$10</f>
        <v>438063.884304867</v>
      </c>
      <c r="M15" s="0" t="n">
        <f aca="false">(M$4+$C15*M$5+$D15*M$6+$E15*M$7+$F15*M$8)*M$10</f>
        <v>739469.69243369</v>
      </c>
      <c r="N15" s="0" t="n">
        <f aca="false">(N$4+$C15*N$5+$D15*N$6+$E15*N$7+$F15*N$8)*N$10</f>
        <v>943074.625827896</v>
      </c>
      <c r="O15" s="0" t="n">
        <f aca="false">(O$4+$C15*O$5+$D15*O$6+$E15*O$7+$F15*O$8)*O$10</f>
        <v>1670670.94209118</v>
      </c>
      <c r="Q15" s="0" t="n">
        <v>136.002425586309</v>
      </c>
      <c r="R15" s="0" t="n">
        <v>272.004851172618</v>
      </c>
      <c r="S15" s="0" t="n">
        <v>425.007579957216</v>
      </c>
      <c r="T15" s="0" t="n">
        <v>850.015159914431</v>
      </c>
      <c r="U15" s="0" t="n">
        <v>438063.884304867</v>
      </c>
      <c r="V15" s="0" t="n">
        <v>739469.69243369</v>
      </c>
      <c r="W15" s="0" t="n">
        <v>943074.625827896</v>
      </c>
      <c r="X15" s="0" t="n">
        <v>1670670.94209118</v>
      </c>
    </row>
    <row r="16" customFormat="false" ht="15" hidden="false" customHeight="false" outlineLevel="0" collapsed="false">
      <c r="B16" s="6" t="s">
        <v>70</v>
      </c>
      <c r="C16" s="6" t="n">
        <v>18.2349</v>
      </c>
      <c r="D16" s="6" t="n">
        <v>7.29395</v>
      </c>
      <c r="E16" s="6" t="n">
        <v>3.64697</v>
      </c>
      <c r="F16" s="6" t="n">
        <v>7.29395</v>
      </c>
      <c r="H16" s="0" t="n">
        <f aca="false">(H$4+$C16*H$5+$D16*H$6+$E16*H$7+$F16*H$8)*H$10</f>
        <v>109.536416627667</v>
      </c>
      <c r="I16" s="0" t="n">
        <f aca="false">(I$4+$C16*I$5+$D16*I$6+$E16*I$7+$F16*I$8)*I$10</f>
        <v>219.072833255334</v>
      </c>
      <c r="J16" s="0" t="n">
        <f aca="false">(J$4+$C16*J$5+$D16*J$6+$E16*J$7+$F16*J$8)*J$10</f>
        <v>342.301301961459</v>
      </c>
      <c r="K16" s="0" t="n">
        <f aca="false">(K$4+$C16*K$5+$D16*K$6+$E16*K$7+$F16*K$8)*K$10</f>
        <v>684.602603922918</v>
      </c>
      <c r="L16" s="0" t="n">
        <f aca="false">(L$4+$C16*L$5+$D16*L$6+$E16*L$7+$F16*L$8)*L$10</f>
        <v>423773.404185774</v>
      </c>
      <c r="M16" s="0" t="n">
        <f aca="false">(M$4+$C16*M$5+$D16*M$6+$E16*M$7+$F16*M$8)*M$10</f>
        <v>701304.978445164</v>
      </c>
      <c r="N16" s="0" t="n">
        <f aca="false">(N$4+$C16*N$5+$D16*N$6+$E16*N$7+$F16*N$8)*N$10</f>
        <v>905851.005009267</v>
      </c>
      <c r="O16" s="0" t="n">
        <f aca="false">(O$4+$C16*O$5+$D16*O$6+$E16*O$7+$F16*O$8)*O$10</f>
        <v>1459928.11306077</v>
      </c>
      <c r="Q16" s="0" t="n">
        <v>109.536416627667</v>
      </c>
      <c r="R16" s="0" t="n">
        <v>219.072833255334</v>
      </c>
      <c r="S16" s="0" t="n">
        <v>342.301301961459</v>
      </c>
      <c r="T16" s="0" t="n">
        <v>684.602603922918</v>
      </c>
      <c r="U16" s="0" t="n">
        <v>423773.404185774</v>
      </c>
      <c r="V16" s="0" t="n">
        <v>701304.978445164</v>
      </c>
      <c r="W16" s="0" t="n">
        <v>905851.005009267</v>
      </c>
      <c r="X16" s="0" t="n">
        <v>1459928.11306077</v>
      </c>
    </row>
    <row r="17" customFormat="false" ht="15" hidden="false" customHeight="false" outlineLevel="0" collapsed="false">
      <c r="B17" s="6" t="s">
        <v>71</v>
      </c>
      <c r="C17" s="6" t="n">
        <v>36.1011</v>
      </c>
      <c r="D17" s="6" t="n">
        <v>0</v>
      </c>
      <c r="E17" s="6" t="n">
        <v>0</v>
      </c>
      <c r="F17" s="6" t="n">
        <v>12.0337</v>
      </c>
      <c r="H17" s="0" t="n">
        <f aca="false">(H$4+$C17*H$5+$D17*H$6+$E17*H$7+$F17*H$8)*H$10</f>
        <v>158.903873373373</v>
      </c>
      <c r="I17" s="0" t="n">
        <f aca="false">(I$4+$C17*I$5+$D17*I$6+$E17*I$7+$F17*I$8)*I$10</f>
        <v>317.807746746746</v>
      </c>
      <c r="J17" s="0" t="n">
        <f aca="false">(J$4+$C17*J$5+$D17*J$6+$E17*J$7+$F17*J$8)*J$10</f>
        <v>496.574604291791</v>
      </c>
      <c r="K17" s="0" t="n">
        <f aca="false">(K$4+$C17*K$5+$D17*K$6+$E17*K$7+$F17*K$8)*K$10</f>
        <v>993.149208583582</v>
      </c>
      <c r="L17" s="0" t="n">
        <f aca="false">(L$4+$C17*L$5+$D17*L$6+$E17*L$7+$F17*L$8)*L$10</f>
        <v>428736.919730533</v>
      </c>
      <c r="M17" s="0" t="n">
        <f aca="false">(M$4+$C17*M$5+$D17*M$6+$E17*M$7+$F17*M$8)*M$10</f>
        <v>728540.460365161</v>
      </c>
      <c r="N17" s="0" t="n">
        <f aca="false">(N$4+$C17*N$5+$D17*N$6+$E17*N$7+$F17*N$8)*N$10</f>
        <v>968037.418502867</v>
      </c>
      <c r="O17" s="0" t="n">
        <f aca="false">(O$4+$C17*O$5+$D17*O$6+$E17*O$7+$F17*O$8)*O$10</f>
        <v>1663313.61100038</v>
      </c>
      <c r="Q17" s="0" t="n">
        <v>158.903873373373</v>
      </c>
      <c r="R17" s="0" t="n">
        <v>317.807746746746</v>
      </c>
      <c r="S17" s="0" t="n">
        <v>496.574604291791</v>
      </c>
      <c r="T17" s="0" t="n">
        <v>993.149208583582</v>
      </c>
      <c r="U17" s="0" t="n">
        <v>428736.919730533</v>
      </c>
      <c r="V17" s="0" t="n">
        <v>728540.460365161</v>
      </c>
      <c r="W17" s="0" t="n">
        <v>968037.418502867</v>
      </c>
      <c r="X17" s="0" t="n">
        <v>1663313.61100038</v>
      </c>
    </row>
    <row r="18" customFormat="false" ht="15" hidden="false" customHeight="false" outlineLevel="0" collapsed="false">
      <c r="B18" s="6" t="s">
        <v>72</v>
      </c>
      <c r="C18" s="6" t="n">
        <v>47.619</v>
      </c>
      <c r="D18" s="6" t="n">
        <v>15.873</v>
      </c>
      <c r="E18" s="6" t="n">
        <v>0</v>
      </c>
      <c r="F18" s="6" t="n">
        <v>0</v>
      </c>
      <c r="H18" s="0" t="n">
        <f aca="false">(H$4+$C18*H$5+$D18*H$6+$E18*H$7+$F18*H$8)*H$10</f>
        <v>201.670976145659</v>
      </c>
      <c r="I18" s="0" t="n">
        <f aca="false">(I$4+$C18*I$5+$D18*I$6+$E18*I$7+$F18*I$8)*I$10</f>
        <v>403.341952291318</v>
      </c>
      <c r="J18" s="0" t="n">
        <f aca="false">(J$4+$C18*J$5+$D18*J$6+$E18*J$7+$F18*J$8)*J$10</f>
        <v>630.221800455185</v>
      </c>
      <c r="K18" s="0" t="n">
        <f aca="false">(K$4+$C18*K$5+$D18*K$6+$E18*K$7+$F18*K$8)*K$10</f>
        <v>1260.44360091037</v>
      </c>
      <c r="L18" s="0" t="n">
        <f aca="false">(L$4+$C18*L$5+$D18*L$6+$E18*L$7+$F18*L$8)*L$10</f>
        <v>463489.369965493</v>
      </c>
      <c r="M18" s="0" t="n">
        <f aca="false">(M$4+$C18*M$5+$D18*M$6+$E18*M$7+$F18*M$8)*M$10</f>
        <v>812373.962214824</v>
      </c>
      <c r="N18" s="0" t="n">
        <f aca="false">(N$4+$C18*N$5+$D18*N$6+$E18*N$7+$F18*N$8)*N$10</f>
        <v>1051930.12835436</v>
      </c>
      <c r="O18" s="0" t="n">
        <f aca="false">(O$4+$C18*O$5+$D18*O$6+$E18*O$7+$F18*O$8)*O$10</f>
        <v>1942380.74859273</v>
      </c>
      <c r="Q18" s="0" t="n">
        <v>201.670976145659</v>
      </c>
      <c r="R18" s="0" t="n">
        <v>403.341952291318</v>
      </c>
      <c r="S18" s="0" t="n">
        <v>630.221800455185</v>
      </c>
      <c r="T18" s="0" t="n">
        <v>1260.44360091037</v>
      </c>
      <c r="U18" s="0" t="n">
        <v>463489.369965493</v>
      </c>
      <c r="V18" s="0" t="n">
        <v>812373.962214824</v>
      </c>
      <c r="W18" s="0" t="n">
        <v>1051930.12835436</v>
      </c>
      <c r="X18" s="0" t="n">
        <v>1942380.74859273</v>
      </c>
    </row>
    <row r="19" customFormat="false" ht="15" hidden="false" customHeight="false" outlineLevel="0" collapsed="false">
      <c r="B19" s="6" t="s">
        <v>73</v>
      </c>
      <c r="C19" s="6" t="n">
        <v>45.045</v>
      </c>
      <c r="D19" s="6" t="n">
        <v>9.00901</v>
      </c>
      <c r="E19" s="6" t="n">
        <v>6.00601</v>
      </c>
      <c r="F19" s="6" t="n">
        <v>0</v>
      </c>
      <c r="H19" s="0" t="n">
        <f aca="false">(H$4+$C19*H$5+$D19*H$6+$E19*H$7+$F19*H$8)*H$10</f>
        <v>181.370666990464</v>
      </c>
      <c r="I19" s="0" t="n">
        <f aca="false">(I$4+$C19*I$5+$D19*I$6+$E19*I$7+$F19*I$8)*I$10</f>
        <v>362.741333980929</v>
      </c>
      <c r="J19" s="0" t="n">
        <f aca="false">(J$4+$C19*J$5+$D19*J$6+$E19*J$7+$F19*J$8)*J$10</f>
        <v>566.783334345201</v>
      </c>
      <c r="K19" s="0" t="n">
        <f aca="false">(K$4+$C19*K$5+$D19*K$6+$E19*K$7+$F19*K$8)*K$10</f>
        <v>1133.5666686904</v>
      </c>
      <c r="L19" s="0" t="n">
        <f aca="false">(L$4+$C19*L$5+$D19*L$6+$E19*L$7+$F19*L$8)*L$10</f>
        <v>467131.719908327</v>
      </c>
      <c r="M19" s="0" t="n">
        <f aca="false">(M$4+$C19*M$5+$D19*M$6+$E19*M$7+$F19*M$8)*M$10</f>
        <v>811661.824517415</v>
      </c>
      <c r="N19" s="0" t="n">
        <f aca="false">(N$4+$C19*N$5+$D19*N$6+$E19*N$7+$F19*N$8)*N$10</f>
        <v>1042203.39679943</v>
      </c>
      <c r="O19" s="0" t="n">
        <f aca="false">(O$4+$C19*O$5+$D19*O$6+$E19*O$7+$F19*O$8)*O$10</f>
        <v>1793593.95326694</v>
      </c>
      <c r="Q19" s="0" t="n">
        <v>181.370666990464</v>
      </c>
      <c r="R19" s="0" t="n">
        <v>362.741333980929</v>
      </c>
      <c r="S19" s="0" t="n">
        <v>566.783334345201</v>
      </c>
      <c r="T19" s="0" t="n">
        <v>1133.5666686904</v>
      </c>
      <c r="U19" s="0" t="n">
        <v>467131.719908327</v>
      </c>
      <c r="V19" s="0" t="n">
        <v>811661.824517415</v>
      </c>
      <c r="W19" s="0" t="n">
        <v>1042203.39679943</v>
      </c>
      <c r="X19" s="0" t="n">
        <v>1793593.95326694</v>
      </c>
    </row>
    <row r="20" customFormat="false" ht="15" hidden="false" customHeight="false" outlineLevel="0" collapsed="false">
      <c r="B20" s="6" t="s">
        <v>74</v>
      </c>
      <c r="C20" s="6" t="n">
        <v>111.111</v>
      </c>
      <c r="D20" s="6" t="n">
        <v>0</v>
      </c>
      <c r="E20" s="6" t="n">
        <v>0</v>
      </c>
      <c r="F20" s="6" t="n">
        <v>0</v>
      </c>
      <c r="H20" s="0" t="n">
        <f aca="false">(H$4+$C20*H$5+$D20*H$6+$E20*H$7+$F20*H$8)*H$10</f>
        <v>365.842352544035</v>
      </c>
      <c r="I20" s="0" t="n">
        <f aca="false">(I$4+$C20*I$5+$D20*I$6+$E20*I$7+$F20*I$8)*I$10</f>
        <v>731.684705088069</v>
      </c>
      <c r="J20" s="0" t="n">
        <f aca="false">(J$4+$C20*J$5+$D20*J$6+$E20*J$7+$F20*J$8)*J$10</f>
        <v>1143.25735170011</v>
      </c>
      <c r="K20" s="0" t="n">
        <f aca="false">(K$4+$C20*K$5+$D20*K$6+$E20*K$7+$F20*K$8)*K$10</f>
        <v>2286.51470340022</v>
      </c>
      <c r="L20" s="0" t="n">
        <f aca="false">(L$4+$C20*L$5+$D20*L$6+$E20*L$7+$F20*L$8)*L$10</f>
        <v>527053.08411706</v>
      </c>
      <c r="M20" s="0" t="n">
        <f aca="false">(M$4+$C20*M$5+$D20*M$6+$E20*M$7+$F20*M$8)*M$10</f>
        <v>994634.636667659</v>
      </c>
      <c r="N20" s="0" t="n">
        <f aca="false">(N$4+$C20*N$5+$D20*N$6+$E20*N$7+$F20*N$8)*N$10</f>
        <v>1324068.88467052</v>
      </c>
      <c r="O20" s="0" t="n">
        <f aca="false">(O$4+$C20*O$5+$D20*O$6+$E20*O$7+$F20*O$8)*O$10</f>
        <v>2621655.26484661</v>
      </c>
      <c r="Q20" s="0" t="n">
        <v>365.842352544035</v>
      </c>
      <c r="R20" s="0" t="n">
        <v>731.684705088069</v>
      </c>
      <c r="S20" s="0" t="n">
        <v>1143.25735170011</v>
      </c>
      <c r="T20" s="0" t="n">
        <v>2286.51470340022</v>
      </c>
      <c r="U20" s="0" t="n">
        <v>527053.08411706</v>
      </c>
      <c r="V20" s="0" t="n">
        <v>994634.636667659</v>
      </c>
      <c r="W20" s="0" t="n">
        <v>1324068.88467052</v>
      </c>
      <c r="X20" s="0" t="n">
        <v>2621655.26484661</v>
      </c>
    </row>
    <row r="22" customFormat="false" ht="15" hidden="false" customHeight="false" outlineLevel="0" collapsed="false">
      <c r="H22" s="0" t="n">
        <v>79.7</v>
      </c>
      <c r="I22" s="0" t="n">
        <v>159.3</v>
      </c>
      <c r="J22" s="0" t="n">
        <v>248.9</v>
      </c>
      <c r="K22" s="0" t="n">
        <v>497.9</v>
      </c>
      <c r="L22" s="0" t="n">
        <v>374892</v>
      </c>
      <c r="M22" s="0" t="n">
        <v>589477</v>
      </c>
      <c r="N22" s="0" t="n">
        <v>823606</v>
      </c>
      <c r="O22" s="0" t="n">
        <v>1221043</v>
      </c>
      <c r="R22" s="0" t="s">
        <v>75</v>
      </c>
      <c r="S22" s="0" t="s">
        <v>76</v>
      </c>
      <c r="T22" s="0" t="s">
        <v>77</v>
      </c>
      <c r="U22" s="0" t="s">
        <v>78</v>
      </c>
    </row>
    <row r="23" customFormat="false" ht="15" hidden="false" customHeight="false" outlineLevel="0" collapsed="false">
      <c r="H23" s="0" t="n">
        <v>112.2</v>
      </c>
      <c r="I23" s="0" t="n">
        <v>224.4</v>
      </c>
      <c r="J23" s="0" t="n">
        <v>350.6</v>
      </c>
      <c r="K23" s="0" t="n">
        <v>701.2</v>
      </c>
      <c r="L23" s="0" t="n">
        <v>411303</v>
      </c>
      <c r="M23" s="0" t="n">
        <v>683606</v>
      </c>
      <c r="N23" s="0" t="n">
        <v>850921</v>
      </c>
      <c r="O23" s="0" t="n">
        <v>1515837</v>
      </c>
      <c r="Q23" s="0" t="s">
        <v>0</v>
      </c>
      <c r="R23" s="0" t="n">
        <f aca="false">Q5</f>
        <v>0.0411573058185097</v>
      </c>
      <c r="S23" s="0" t="n">
        <f aca="false">R23</f>
        <v>0.0411573058185097</v>
      </c>
      <c r="T23" s="0" t="n">
        <f aca="false">S23</f>
        <v>0.0411573058185097</v>
      </c>
      <c r="U23" s="0" t="n">
        <f aca="false">T23</f>
        <v>0.0411573058185097</v>
      </c>
    </row>
    <row r="24" customFormat="false" ht="15" hidden="false" customHeight="false" outlineLevel="0" collapsed="false">
      <c r="H24" s="0" t="n">
        <v>134.6</v>
      </c>
      <c r="I24" s="0" t="n">
        <v>269.3</v>
      </c>
      <c r="J24" s="0" t="n">
        <v>420.7</v>
      </c>
      <c r="K24" s="0" t="n">
        <v>841.4</v>
      </c>
      <c r="L24" s="0" t="n">
        <v>458327</v>
      </c>
      <c r="M24" s="0" t="n">
        <v>789654</v>
      </c>
      <c r="N24" s="0" t="n">
        <v>1011043</v>
      </c>
      <c r="O24" s="0" t="n">
        <v>1748756</v>
      </c>
      <c r="Q24" s="0" t="s">
        <v>1</v>
      </c>
      <c r="R24" s="0" t="n">
        <f aca="false">Q6</f>
        <v>0.03534413507523</v>
      </c>
      <c r="S24" s="0" t="n">
        <f aca="false">R24</f>
        <v>0.03534413507523</v>
      </c>
      <c r="T24" s="0" t="n">
        <f aca="false">S24</f>
        <v>0.03534413507523</v>
      </c>
      <c r="U24" s="0" t="n">
        <f aca="false">T24</f>
        <v>0.03534413507523</v>
      </c>
    </row>
    <row r="25" customFormat="false" ht="15" hidden="false" customHeight="false" outlineLevel="0" collapsed="false">
      <c r="H25" s="0" t="n">
        <v>108.5</v>
      </c>
      <c r="I25" s="0" t="n">
        <v>216.9</v>
      </c>
      <c r="J25" s="0" t="n">
        <v>338.9</v>
      </c>
      <c r="K25" s="0" t="n">
        <v>667.8</v>
      </c>
      <c r="L25" s="0" t="n">
        <v>411303</v>
      </c>
      <c r="M25" s="0" t="n">
        <v>683606</v>
      </c>
      <c r="N25" s="0" t="n">
        <v>850921</v>
      </c>
      <c r="O25" s="0" t="n">
        <v>1451427</v>
      </c>
      <c r="Q25" s="0" t="s">
        <v>2</v>
      </c>
      <c r="R25" s="0" t="n">
        <f aca="false">Q7</f>
        <v>0.0157819967752193</v>
      </c>
      <c r="S25" s="0" t="n">
        <f aca="false">R25</f>
        <v>0.0157819967752193</v>
      </c>
      <c r="T25" s="0" t="n">
        <f aca="false">S25</f>
        <v>0.0157819967752193</v>
      </c>
      <c r="U25" s="0" t="n">
        <f aca="false">T25</f>
        <v>0.0157819967752193</v>
      </c>
    </row>
    <row r="26" customFormat="false" ht="15" hidden="false" customHeight="false" outlineLevel="0" collapsed="false">
      <c r="H26" s="0" t="n">
        <v>158.6</v>
      </c>
      <c r="I26" s="0" t="n">
        <v>317.1</v>
      </c>
      <c r="J26" s="0" t="n">
        <v>495.5</v>
      </c>
      <c r="K26" s="0" t="n">
        <v>991</v>
      </c>
      <c r="L26" s="0" t="n">
        <v>458327</v>
      </c>
      <c r="M26" s="0" t="n">
        <v>789654</v>
      </c>
      <c r="N26" s="0" t="n">
        <v>1011043</v>
      </c>
      <c r="O26" s="0" t="n">
        <v>1768756</v>
      </c>
      <c r="Q26" s="0" t="s">
        <v>3</v>
      </c>
      <c r="R26" s="0" t="n">
        <f aca="false">Q8</f>
        <v>0.0415894034322414</v>
      </c>
      <c r="S26" s="0" t="n">
        <f aca="false">R26</f>
        <v>0.0415894034322414</v>
      </c>
      <c r="T26" s="0" t="n">
        <f aca="false">S26</f>
        <v>0.0415894034322414</v>
      </c>
      <c r="U26" s="0" t="n">
        <f aca="false">T26</f>
        <v>0.0415894034322414</v>
      </c>
    </row>
    <row r="27" customFormat="false" ht="15" hidden="false" customHeight="false" outlineLevel="0" collapsed="false">
      <c r="H27" s="0" t="n">
        <v>194.5</v>
      </c>
      <c r="I27" s="0" t="n">
        <v>388.9</v>
      </c>
      <c r="J27" s="0" t="n">
        <v>607.7</v>
      </c>
      <c r="K27" s="0" t="n">
        <v>1215.4</v>
      </c>
      <c r="L27" s="0" t="n">
        <v>460704</v>
      </c>
      <c r="M27" s="0" t="n">
        <v>780409</v>
      </c>
      <c r="N27" s="0" t="n">
        <v>1031043</v>
      </c>
      <c r="O27" s="0" t="n">
        <v>1884821</v>
      </c>
    </row>
    <row r="28" customFormat="false" ht="15" hidden="false" customHeight="false" outlineLevel="0" collapsed="false">
      <c r="H28" s="0" t="n">
        <v>182</v>
      </c>
      <c r="I28" s="0" t="n">
        <v>364</v>
      </c>
      <c r="J28" s="0" t="n">
        <v>568.7</v>
      </c>
      <c r="K28" s="0" t="n">
        <v>1137.3</v>
      </c>
      <c r="L28" s="0" t="n">
        <v>474704</v>
      </c>
      <c r="M28" s="0" t="n">
        <v>822409</v>
      </c>
      <c r="N28" s="0" t="n">
        <v>1075558</v>
      </c>
      <c r="O28" s="0" t="n">
        <v>1798756</v>
      </c>
      <c r="R28" s="0" t="s">
        <v>75</v>
      </c>
      <c r="S28" s="0" t="s">
        <v>76</v>
      </c>
      <c r="T28" s="0" t="s">
        <v>77</v>
      </c>
      <c r="U28" s="0" t="s">
        <v>78</v>
      </c>
    </row>
    <row r="29" customFormat="false" ht="15" hidden="false" customHeight="false" outlineLevel="0" collapsed="false">
      <c r="H29" s="0" t="n">
        <v>368.6</v>
      </c>
      <c r="I29" s="0" t="n">
        <v>737.1</v>
      </c>
      <c r="J29" s="0" t="n">
        <v>1151.7</v>
      </c>
      <c r="K29" s="0" t="n">
        <v>2303.4</v>
      </c>
      <c r="L29" s="0" t="n">
        <v>516058</v>
      </c>
      <c r="M29" s="0" t="n">
        <v>981547</v>
      </c>
      <c r="N29" s="0" t="n">
        <v>1305558</v>
      </c>
      <c r="O29" s="0" t="n">
        <v>2603514</v>
      </c>
      <c r="Q29" s="0" t="s">
        <v>0</v>
      </c>
      <c r="R29" s="0" t="n">
        <f aca="false">R5</f>
        <v>59.2935312567005</v>
      </c>
      <c r="S29" s="0" t="n">
        <f aca="false">S5</f>
        <v>55.9482542608101</v>
      </c>
      <c r="T29" s="0" t="n">
        <f aca="false">T5</f>
        <v>47.6665275146664</v>
      </c>
      <c r="U29" s="0" t="n">
        <f aca="false">U5</f>
        <v>47.1898419570809</v>
      </c>
    </row>
    <row r="30" customFormat="false" ht="15" hidden="false" customHeight="false" outlineLevel="0" collapsed="false">
      <c r="Q30" s="0" t="s">
        <v>1</v>
      </c>
      <c r="R30" s="0" t="n">
        <f aca="false">R6</f>
        <v>187.117650075968</v>
      </c>
      <c r="S30" s="0" t="n">
        <f aca="false">S6</f>
        <v>152.027804712224</v>
      </c>
      <c r="T30" s="0" t="n">
        <f aca="false">T6</f>
        <v>122.087074887957</v>
      </c>
      <c r="U30" s="0" t="n">
        <f aca="false">U6</f>
        <v>103.17069319166</v>
      </c>
    </row>
    <row r="31" customFormat="false" ht="15" hidden="false" customHeight="false" outlineLevel="0" collapsed="false">
      <c r="H31" s="0" t="n">
        <f aca="false">H13/H22</f>
        <v>0.991562157875489</v>
      </c>
      <c r="I31" s="0" t="n">
        <f aca="false">I13/I22</f>
        <v>0.99218460744101</v>
      </c>
      <c r="J31" s="0" t="n">
        <f aca="false">J13/J22</f>
        <v>0.992209521678843</v>
      </c>
      <c r="K31" s="0" t="n">
        <f aca="false">K13/K22</f>
        <v>0.992010242803229</v>
      </c>
      <c r="L31" s="0" t="n">
        <f aca="false">L13/L22</f>
        <v>1.04240100420608</v>
      </c>
      <c r="M31" s="0" t="n">
        <f aca="false">M13/M22</f>
        <v>1.06167087627374</v>
      </c>
      <c r="N31" s="0" t="n">
        <f aca="false">N13/N22</f>
        <v>1.0085071705001</v>
      </c>
      <c r="O31" s="0" t="n">
        <f aca="false">O13/O22</f>
        <v>1.05926041389369</v>
      </c>
      <c r="Q31" s="0" t="s">
        <v>2</v>
      </c>
      <c r="R31" s="0" t="n">
        <f aca="false">R7</f>
        <v>246.840182198349</v>
      </c>
      <c r="S31" s="0" t="n">
        <f aca="false">S7</f>
        <v>196.982235648156</v>
      </c>
      <c r="T31" s="0" t="n">
        <f aca="false">T7</f>
        <v>153.478128868121</v>
      </c>
      <c r="U31" s="0" t="n">
        <f aca="false">U7</f>
        <v>88.5872099624486</v>
      </c>
    </row>
    <row r="32" customFormat="false" ht="15" hidden="false" customHeight="false" outlineLevel="0" collapsed="false">
      <c r="H32" s="0" t="n">
        <f aca="false">H14/H23</f>
        <v>0.94782343932847</v>
      </c>
      <c r="I32" s="0" t="n">
        <f aca="false">I14/I23</f>
        <v>0.94782343932847</v>
      </c>
      <c r="J32" s="0" t="n">
        <f aca="false">J14/J23</f>
        <v>0.947891025141315</v>
      </c>
      <c r="K32" s="0" t="n">
        <f aca="false">K14/K23</f>
        <v>0.947891025141315</v>
      </c>
      <c r="L32" s="0" t="n">
        <f aca="false">L14/L23</f>
        <v>1.03714731901103</v>
      </c>
      <c r="M32" s="0" t="n">
        <f aca="false">M14/M23</f>
        <v>1.03355713149341</v>
      </c>
      <c r="N32" s="0" t="n">
        <f aca="false">N14/N23</f>
        <v>1.05052635453698</v>
      </c>
      <c r="O32" s="0" t="n">
        <f aca="false">O14/O23</f>
        <v>1.02119477144092</v>
      </c>
      <c r="Q32" s="0" t="s">
        <v>3</v>
      </c>
      <c r="R32" s="0" t="n">
        <f aca="false">R8</f>
        <v>267.469672285365</v>
      </c>
      <c r="S32" s="0" t="n">
        <f aca="false">S8</f>
        <v>210.540760978529</v>
      </c>
      <c r="T32" s="0" t="n">
        <f aca="false">T8</f>
        <v>178.775904131875</v>
      </c>
      <c r="U32" s="0" t="n">
        <f aca="false">U8</f>
        <v>134.873066349002</v>
      </c>
    </row>
    <row r="33" customFormat="false" ht="15" hidden="false" customHeight="false" outlineLevel="0" collapsed="false">
      <c r="H33" s="0" t="n">
        <f aca="false">H15/H24</f>
        <v>1.01041920940794</v>
      </c>
      <c r="I33" s="0" t="n">
        <f aca="false">I15/I24</f>
        <v>1.01004400732498</v>
      </c>
      <c r="J33" s="0" t="n">
        <f aca="false">J15/J24</f>
        <v>1.0102390776259</v>
      </c>
      <c r="K33" s="0" t="n">
        <f aca="false">K15/K24</f>
        <v>1.0102390776259</v>
      </c>
      <c r="L33" s="0" t="n">
        <f aca="false">L15/L24</f>
        <v>0.955788954839812</v>
      </c>
      <c r="M33" s="0" t="n">
        <f aca="false">M15/M24</f>
        <v>0.936447725755445</v>
      </c>
      <c r="N33" s="0" t="n">
        <f aca="false">N15/N24</f>
        <v>0.932774002518088</v>
      </c>
      <c r="O33" s="0" t="n">
        <f aca="false">O15/O24</f>
        <v>0.955348225876669</v>
      </c>
    </row>
    <row r="34" customFormat="false" ht="15" hidden="false" customHeight="false" outlineLevel="0" collapsed="false">
      <c r="H34" s="0" t="n">
        <f aca="false">H16/H25</f>
        <v>1.0095522269831</v>
      </c>
      <c r="I34" s="0" t="n">
        <f aca="false">I16/I25</f>
        <v>1.01001767291532</v>
      </c>
      <c r="J34" s="0" t="n">
        <f aca="false">J16/J25</f>
        <v>1.01003629967973</v>
      </c>
      <c r="K34" s="0" t="n">
        <f aca="false">K16/K25</f>
        <v>1.02516113196004</v>
      </c>
      <c r="L34" s="0" t="n">
        <f aca="false">L16/L25</f>
        <v>1.03031926386575</v>
      </c>
      <c r="M34" s="0" t="n">
        <f aca="false">M16/M25</f>
        <v>1.02589061308</v>
      </c>
      <c r="N34" s="0" t="n">
        <f aca="false">N16/N25</f>
        <v>1.06455358959206</v>
      </c>
      <c r="O34" s="0" t="n">
        <f aca="false">O16/O25</f>
        <v>1.00585707242649</v>
      </c>
    </row>
    <row r="35" customFormat="false" ht="15" hidden="false" customHeight="false" outlineLevel="0" collapsed="false">
      <c r="H35" s="0" t="n">
        <f aca="false">H17/H26</f>
        <v>1.0019159733504</v>
      </c>
      <c r="I35" s="0" t="n">
        <f aca="false">I17/I26</f>
        <v>1.00223193549904</v>
      </c>
      <c r="J35" s="0" t="n">
        <f aca="false">J17/J26</f>
        <v>1.00216872712773</v>
      </c>
      <c r="K35" s="0" t="n">
        <f aca="false">K17/K26</f>
        <v>1.00216872712773</v>
      </c>
      <c r="L35" s="0" t="n">
        <f aca="false">L17/L26</f>
        <v>0.935438932750052</v>
      </c>
      <c r="M35" s="0" t="n">
        <f aca="false">M17/M26</f>
        <v>0.922607192979661</v>
      </c>
      <c r="N35" s="0" t="n">
        <f aca="false">N17/N26</f>
        <v>0.95746414198295</v>
      </c>
      <c r="O35" s="0" t="n">
        <f aca="false">O17/O26</f>
        <v>0.940386130704506</v>
      </c>
    </row>
    <row r="36" customFormat="false" ht="15" hidden="false" customHeight="false" outlineLevel="0" collapsed="false">
      <c r="H36" s="0" t="n">
        <f aca="false">H18/H27</f>
        <v>1.03686877195712</v>
      </c>
      <c r="I36" s="0" t="n">
        <f aca="false">I18/I27</f>
        <v>1.03713538773803</v>
      </c>
      <c r="J36" s="0" t="n">
        <f aca="false">J18/J27</f>
        <v>1.0370607214994</v>
      </c>
      <c r="K36" s="0" t="n">
        <f aca="false">K18/K27</f>
        <v>1.0370607214994</v>
      </c>
      <c r="L36" s="0" t="n">
        <f aca="false">L18/L27</f>
        <v>1.0060458992444</v>
      </c>
      <c r="M36" s="0" t="n">
        <f aca="false">M18/M27</f>
        <v>1.04095924344135</v>
      </c>
      <c r="N36" s="0" t="n">
        <f aca="false">N18/N27</f>
        <v>1.02025825145446</v>
      </c>
      <c r="O36" s="0" t="n">
        <f aca="false">O18/O27</f>
        <v>1.03053857559563</v>
      </c>
    </row>
    <row r="37" customFormat="false" ht="15" hidden="false" customHeight="false" outlineLevel="0" collapsed="false">
      <c r="H37" s="0" t="n">
        <f aca="false">H19/H28</f>
        <v>0.996542126321232</v>
      </c>
      <c r="I37" s="0" t="n">
        <f aca="false">I19/I28</f>
        <v>0.996542126321232</v>
      </c>
      <c r="J37" s="0" t="n">
        <f aca="false">J19/J28</f>
        <v>0.996629742122737</v>
      </c>
      <c r="K37" s="0" t="n">
        <f aca="false">K19/K28</f>
        <v>0.996717373331928</v>
      </c>
      <c r="L37" s="0" t="n">
        <f aca="false">L19/L28</f>
        <v>0.984048417347077</v>
      </c>
      <c r="M37" s="0" t="n">
        <f aca="false">M19/M28</f>
        <v>0.986932079436649</v>
      </c>
      <c r="N37" s="0" t="n">
        <f aca="false">N19/N28</f>
        <v>0.968988559240349</v>
      </c>
      <c r="O37" s="0" t="n">
        <f aca="false">O19/O28</f>
        <v>0.997130212917671</v>
      </c>
    </row>
    <row r="38" customFormat="false" ht="15" hidden="false" customHeight="false" outlineLevel="0" collapsed="false">
      <c r="H38" s="0" t="n">
        <f aca="false">H20/H29</f>
        <v>0.992518590732595</v>
      </c>
      <c r="I38" s="0" t="n">
        <f aca="false">I20/I29</f>
        <v>0.992653242556057</v>
      </c>
      <c r="J38" s="0" t="n">
        <f aca="false">J20/J29</f>
        <v>0.992669403230102</v>
      </c>
      <c r="K38" s="0" t="n">
        <f aca="false">K20/K29</f>
        <v>0.992669403230102</v>
      </c>
      <c r="L38" s="0" t="n">
        <f aca="false">L20/L29</f>
        <v>1.02130590770235</v>
      </c>
      <c r="M38" s="0" t="n">
        <f aca="false">M20/M29</f>
        <v>1.01333368312232</v>
      </c>
      <c r="N38" s="0" t="n">
        <f aca="false">N20/N29</f>
        <v>1.01417852341338</v>
      </c>
      <c r="O38" s="0" t="n">
        <f aca="false">O20/O29</f>
        <v>1.00696799204714</v>
      </c>
    </row>
    <row r="40" customFormat="false" ht="15" hidden="false" customHeight="false" outlineLevel="0" collapsed="false">
      <c r="H40" s="0" t="n">
        <f aca="false">MIN(H31:H38)</f>
        <v>0.94782343932847</v>
      </c>
      <c r="I40" s="0" t="n">
        <f aca="false">MIN(I31:I38)</f>
        <v>0.94782343932847</v>
      </c>
      <c r="J40" s="0" t="n">
        <f aca="false">MIN(J31:J38)</f>
        <v>0.947891025141315</v>
      </c>
      <c r="K40" s="0" t="n">
        <f aca="false">MIN(K31:K38)</f>
        <v>0.947891025141315</v>
      </c>
      <c r="L40" s="0" t="n">
        <f aca="false">MIN(L31:L38)</f>
        <v>0.935438932750052</v>
      </c>
      <c r="M40" s="0" t="n">
        <f aca="false">MIN(M31:M38)</f>
        <v>0.922607192979661</v>
      </c>
      <c r="N40" s="0" t="n">
        <f aca="false">MIN(N31:N38)</f>
        <v>0.932774002518088</v>
      </c>
      <c r="O40" s="0" t="n">
        <f aca="false">MIN(O31:O38)</f>
        <v>0.940386130704506</v>
      </c>
    </row>
    <row r="41" customFormat="false" ht="15" hidden="false" customHeight="false" outlineLevel="0" collapsed="false">
      <c r="H41" s="0" t="n">
        <f aca="false">MAX(H31:H38)</f>
        <v>1.03686877195712</v>
      </c>
      <c r="I41" s="0" t="n">
        <f aca="false">MAX(I31:I38)</f>
        <v>1.03713538773803</v>
      </c>
      <c r="J41" s="0" t="n">
        <f aca="false">MAX(J31:J38)</f>
        <v>1.0370607214994</v>
      </c>
      <c r="K41" s="0" t="n">
        <f aca="false">MAX(K31:K38)</f>
        <v>1.0370607214994</v>
      </c>
      <c r="L41" s="0" t="n">
        <f aca="false">MAX(L31:L38)</f>
        <v>1.04240100420608</v>
      </c>
      <c r="M41" s="0" t="n">
        <f aca="false">MAX(M31:M38)</f>
        <v>1.06167087627374</v>
      </c>
      <c r="N41" s="0" t="n">
        <f aca="false">MAX(N31:N38)</f>
        <v>1.06455358959206</v>
      </c>
      <c r="O41" s="0" t="n">
        <f aca="false">MAX(O31:O38)</f>
        <v>1.05926041389369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2021-06-11T11:05:12Z</dcterms:created>
  <dc:creator>Eles</dc:creator>
  <dc:description/>
  <dc:language>en-US</dc:language>
  <cp:lastModifiedBy/>
  <dcterms:modified xsi:type="dcterms:W3CDTF">2021-06-23T15:46:39Z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