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averton-my.sharepoint.com/personal/vrdbarrs_um_cityu_edu_hk/Documents/Research/Parvoviruses/Maura CPV shedding/CPV baited/Submitted to Viruses/"/>
    </mc:Choice>
  </mc:AlternateContent>
  <xr:revisionPtr revIDLastSave="0" documentId="8_{FAC78988-E63A-4D73-9AAA-3D31ACA0DE05}" xr6:coauthVersionLast="36" xr6:coauthVersionMax="36" xr10:uidLastSave="{00000000-0000-0000-0000-000000000000}"/>
  <bookViews>
    <workbookView xWindow="0" yWindow="0" windowWidth="16450" windowHeight="5720" xr2:uid="{F911DCE8-1405-446F-AEC1-FC6E00C3549A}"/>
  </bookViews>
  <sheets>
    <sheet name="FPV&amp;CPV read count" sheetId="10" r:id="rId1"/>
    <sheet name="CPV-signatures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0" l="1"/>
  <c r="J12" i="10"/>
  <c r="W33" i="10"/>
  <c r="Y34" i="10" s="1"/>
  <c r="T33" i="10"/>
  <c r="V34" i="10" s="1"/>
  <c r="Q33" i="10"/>
  <c r="S34" i="10" s="1"/>
  <c r="N33" i="10"/>
  <c r="P34" i="10" s="1"/>
  <c r="K33" i="10"/>
  <c r="M34" i="10" s="1"/>
  <c r="H33" i="10"/>
  <c r="J34" i="10" s="1"/>
  <c r="E33" i="10"/>
  <c r="G34" i="10" s="1"/>
  <c r="B33" i="10"/>
  <c r="D34" i="10" s="1"/>
  <c r="Y32" i="10"/>
  <c r="V32" i="10"/>
  <c r="S32" i="10"/>
  <c r="P32" i="10"/>
  <c r="M32" i="10"/>
  <c r="J32" i="10"/>
  <c r="G32" i="10"/>
  <c r="D32" i="10"/>
  <c r="Y31" i="10"/>
  <c r="V31" i="10"/>
  <c r="S31" i="10"/>
  <c r="P31" i="10"/>
  <c r="M31" i="10"/>
  <c r="J31" i="10"/>
  <c r="G31" i="10"/>
  <c r="D31" i="10"/>
  <c r="Y30" i="10"/>
  <c r="V30" i="10"/>
  <c r="S30" i="10"/>
  <c r="P30" i="10"/>
  <c r="M30" i="10"/>
  <c r="J30" i="10"/>
  <c r="G30" i="10"/>
  <c r="D30" i="10"/>
  <c r="Y29" i="10"/>
  <c r="V29" i="10"/>
  <c r="S29" i="10"/>
  <c r="P29" i="10"/>
  <c r="M29" i="10"/>
  <c r="J29" i="10"/>
  <c r="G29" i="10"/>
  <c r="D29" i="10"/>
  <c r="Y28" i="10"/>
  <c r="V28" i="10"/>
  <c r="S28" i="10"/>
  <c r="P28" i="10"/>
  <c r="M28" i="10"/>
  <c r="J28" i="10"/>
  <c r="G28" i="10"/>
  <c r="D28" i="10"/>
  <c r="Y27" i="10"/>
  <c r="V27" i="10"/>
  <c r="S27" i="10"/>
  <c r="P27" i="10"/>
  <c r="M27" i="10"/>
  <c r="J27" i="10"/>
  <c r="G27" i="10"/>
  <c r="D27" i="10"/>
  <c r="Y26" i="10"/>
  <c r="V26" i="10"/>
  <c r="S26" i="10"/>
  <c r="P26" i="10"/>
  <c r="M26" i="10"/>
  <c r="J26" i="10"/>
  <c r="G26" i="10"/>
  <c r="D26" i="10"/>
  <c r="Y25" i="10"/>
  <c r="V25" i="10"/>
  <c r="S25" i="10"/>
  <c r="P25" i="10"/>
  <c r="M25" i="10"/>
  <c r="J25" i="10"/>
  <c r="G25" i="10"/>
  <c r="D25" i="10"/>
  <c r="Y24" i="10"/>
  <c r="V24" i="10"/>
  <c r="S24" i="10"/>
  <c r="P24" i="10"/>
  <c r="M24" i="10"/>
  <c r="J24" i="10"/>
  <c r="G24" i="10"/>
  <c r="D24" i="10"/>
  <c r="Y23" i="10"/>
  <c r="V23" i="10"/>
  <c r="S23" i="10"/>
  <c r="P23" i="10"/>
  <c r="M23" i="10"/>
  <c r="J23" i="10"/>
  <c r="G23" i="10"/>
  <c r="D23" i="10"/>
  <c r="Y22" i="10"/>
  <c r="V22" i="10"/>
  <c r="S22" i="10"/>
  <c r="P22" i="10"/>
  <c r="M22" i="10"/>
  <c r="J22" i="10"/>
  <c r="G22" i="10"/>
  <c r="D22" i="10"/>
  <c r="Y21" i="10"/>
  <c r="V21" i="10"/>
  <c r="S21" i="10"/>
  <c r="P21" i="10"/>
  <c r="M21" i="10"/>
  <c r="J21" i="10"/>
  <c r="G21" i="10"/>
  <c r="D21" i="10"/>
  <c r="Y20" i="10"/>
  <c r="V20" i="10"/>
  <c r="S20" i="10"/>
  <c r="P20" i="10"/>
  <c r="M20" i="10"/>
  <c r="J20" i="10"/>
  <c r="G20" i="10"/>
  <c r="D20" i="10"/>
  <c r="Y19" i="10"/>
  <c r="V19" i="10"/>
  <c r="S19" i="10"/>
  <c r="P19" i="10"/>
  <c r="M19" i="10"/>
  <c r="J19" i="10"/>
  <c r="G19" i="10"/>
  <c r="D19" i="10"/>
  <c r="Y18" i="10"/>
  <c r="V18" i="10"/>
  <c r="S18" i="10"/>
  <c r="P18" i="10"/>
  <c r="M18" i="10"/>
  <c r="J18" i="10"/>
  <c r="G18" i="10"/>
  <c r="D18" i="10"/>
  <c r="Y17" i="10"/>
  <c r="V17" i="10"/>
  <c r="S17" i="10"/>
  <c r="P17" i="10"/>
  <c r="M17" i="10"/>
  <c r="J17" i="10"/>
  <c r="G17" i="10"/>
  <c r="D17" i="10"/>
  <c r="Y16" i="10"/>
  <c r="V16" i="10"/>
  <c r="S16" i="10"/>
  <c r="P16" i="10"/>
  <c r="M16" i="10"/>
  <c r="J16" i="10"/>
  <c r="G16" i="10"/>
  <c r="D16" i="10"/>
  <c r="Y15" i="10"/>
  <c r="Y33" i="10" s="1"/>
  <c r="V15" i="10"/>
  <c r="V33" i="10" s="1"/>
  <c r="S15" i="10"/>
  <c r="S33" i="10" s="1"/>
  <c r="P15" i="10"/>
  <c r="P33" i="10" s="1"/>
  <c r="M15" i="10"/>
  <c r="J15" i="10"/>
  <c r="J33" i="10" s="1"/>
  <c r="G15" i="10"/>
  <c r="G33" i="10" s="1"/>
  <c r="D15" i="10"/>
  <c r="D33" i="10" s="1"/>
  <c r="I11" i="10"/>
  <c r="I10" i="10"/>
  <c r="I9" i="10"/>
  <c r="I8" i="10"/>
  <c r="I7" i="10"/>
  <c r="I6" i="10"/>
  <c r="I5" i="10"/>
  <c r="I4" i="10"/>
  <c r="Y30" i="8"/>
  <c r="M33" i="10" l="1"/>
</calcChain>
</file>

<file path=xl/sharedStrings.xml><?xml version="1.0" encoding="utf-8"?>
<sst xmlns="http://schemas.openxmlformats.org/spreadsheetml/2006/main" count="412" uniqueCount="169">
  <si>
    <t>K</t>
  </si>
  <si>
    <t>M</t>
  </si>
  <si>
    <t>T</t>
  </si>
  <si>
    <t>R</t>
  </si>
  <si>
    <t>I</t>
  </si>
  <si>
    <t>E</t>
  </si>
  <si>
    <t>S</t>
  </si>
  <si>
    <t>A</t>
  </si>
  <si>
    <t>V</t>
  </si>
  <si>
    <t>N</t>
  </si>
  <si>
    <t xml:space="preserve"> VP2 - protein</t>
    <phoneticPr fontId="4" type="noConversion"/>
  </si>
  <si>
    <t>Amino acid position</t>
    <phoneticPr fontId="4" type="noConversion"/>
  </si>
  <si>
    <t>Strain</t>
  </si>
  <si>
    <t>aa/codon</t>
    <phoneticPr fontId="4" type="noConversion"/>
  </si>
  <si>
    <t>FPV</t>
  </si>
  <si>
    <t>aa</t>
  </si>
  <si>
    <t>P</t>
  </si>
  <si>
    <t>I/V</t>
  </si>
  <si>
    <t>F</t>
  </si>
  <si>
    <t>D</t>
  </si>
  <si>
    <t>N/D</t>
  </si>
  <si>
    <t>Y</t>
  </si>
  <si>
    <t>G/A</t>
  </si>
  <si>
    <t>Q</t>
  </si>
  <si>
    <t>codon</t>
  </si>
  <si>
    <t>GCA</t>
  </si>
  <si>
    <t>CCT</t>
  </si>
  <si>
    <t>ACA</t>
  </si>
  <si>
    <t>AAA</t>
  </si>
  <si>
    <t>ATG</t>
  </si>
  <si>
    <t>ACT</t>
  </si>
  <si>
    <t>GTA</t>
  </si>
  <si>
    <t>GTT</t>
  </si>
  <si>
    <t>ATA/GTA</t>
  </si>
  <si>
    <t>GCT</t>
  </si>
  <si>
    <t>TTT/TTC</t>
  </si>
  <si>
    <t>TCT</t>
  </si>
  <si>
    <t>GAT</t>
  </si>
  <si>
    <t>AAT/GAT</t>
  </si>
  <si>
    <t>AAT</t>
  </si>
  <si>
    <t>GAC</t>
  </si>
  <si>
    <t>TAT</t>
  </si>
  <si>
    <t>GGA/GCA</t>
  </si>
  <si>
    <t>CAA-CAG</t>
  </si>
  <si>
    <t>CPV-2a</t>
  </si>
  <si>
    <t>A/G</t>
  </si>
  <si>
    <t>P/S</t>
  </si>
  <si>
    <t>T/A</t>
  </si>
  <si>
    <t>R/K</t>
  </si>
  <si>
    <t>L/M</t>
  </si>
  <si>
    <t>T/I</t>
  </si>
  <si>
    <t>A/T</t>
  </si>
  <si>
    <t>F/Y</t>
  </si>
  <si>
    <t>A/S</t>
  </si>
  <si>
    <t>Y/D</t>
  </si>
  <si>
    <t>N/K</t>
  </si>
  <si>
    <t>Y/I/L</t>
  </si>
  <si>
    <t>Q/R</t>
  </si>
  <si>
    <t>D/N</t>
  </si>
  <si>
    <t>N/D/E</t>
  </si>
  <si>
    <t>S/N</t>
  </si>
  <si>
    <t>GCA/GGA</t>
  </si>
  <si>
    <t>CCT/TCT</t>
  </si>
  <si>
    <t>ACA/GCA</t>
  </si>
  <si>
    <t>AGA/AAA</t>
  </si>
  <si>
    <t>TTG-TTA/ATG</t>
  </si>
  <si>
    <t>AAC-AAT</t>
  </si>
  <si>
    <t>ACT-ACC/ATT</t>
  </si>
  <si>
    <t>ATA</t>
  </si>
  <si>
    <t>GCT/ACT</t>
  </si>
  <si>
    <t>TTT/TAT</t>
  </si>
  <si>
    <t>GCT/TCT</t>
  </si>
  <si>
    <t>GGT/GCT</t>
  </si>
  <si>
    <t>TAT/GAT</t>
  </si>
  <si>
    <t>AAT-AAC/AAA</t>
  </si>
  <si>
    <t>AAC-AAT/GAC</t>
  </si>
  <si>
    <t>TAT-TAC/ATT/CTT</t>
  </si>
  <si>
    <t>CAA/CGA</t>
  </si>
  <si>
    <t>GAT/AAT</t>
  </si>
  <si>
    <t>AAT/GAT/GAA</t>
  </si>
  <si>
    <t>AGT/AAT</t>
  </si>
  <si>
    <t>CPV-2b</t>
  </si>
  <si>
    <t>D/A</t>
  </si>
  <si>
    <t>AGA</t>
  </si>
  <si>
    <t>AAC</t>
  </si>
  <si>
    <t>AAT/AAA</t>
  </si>
  <si>
    <t>TAT/ATT /TTA</t>
  </si>
  <si>
    <t>CAA</t>
  </si>
  <si>
    <t>CPV-2c</t>
  </si>
  <si>
    <t>L</t>
  </si>
  <si>
    <t>V/I</t>
  </si>
  <si>
    <t>G</t>
  </si>
  <si>
    <t>Y/I</t>
  </si>
  <si>
    <t>TTG</t>
  </si>
  <si>
    <t>GTT/ATT</t>
  </si>
  <si>
    <t>GGT</t>
  </si>
  <si>
    <t>AAT-AAC</t>
  </si>
  <si>
    <t>TAT/ATT</t>
  </si>
  <si>
    <t>GAA</t>
  </si>
  <si>
    <t>AGT</t>
  </si>
  <si>
    <t>PV148D</t>
    <phoneticPr fontId="1" type="noConversion"/>
  </si>
  <si>
    <t>sample</t>
    <phoneticPr fontId="1" type="noConversion"/>
  </si>
  <si>
    <t>PV146D</t>
    <phoneticPr fontId="1" type="noConversion"/>
  </si>
  <si>
    <t>PV165D</t>
    <phoneticPr fontId="1" type="noConversion"/>
  </si>
  <si>
    <t>PV194D</t>
    <phoneticPr fontId="1" type="noConversion"/>
  </si>
  <si>
    <t>6 samples mainly V in 232
13 samples mainly I in 232</t>
    <phoneticPr fontId="1" type="noConversion"/>
  </si>
  <si>
    <t>5-G</t>
  </si>
  <si>
    <t>13-S</t>
  </si>
  <si>
    <t>21-A</t>
  </si>
  <si>
    <t>80-R</t>
    <phoneticPr fontId="1" type="noConversion"/>
  </si>
  <si>
    <t>87-L</t>
    <phoneticPr fontId="1" type="noConversion"/>
  </si>
  <si>
    <t>93-N</t>
    <phoneticPr fontId="1" type="noConversion"/>
  </si>
  <si>
    <t>101-I</t>
    <phoneticPr fontId="1" type="noConversion"/>
  </si>
  <si>
    <t>103-A</t>
    <phoneticPr fontId="1" type="noConversion"/>
  </si>
  <si>
    <t>139-I</t>
    <phoneticPr fontId="1" type="noConversion"/>
  </si>
  <si>
    <t>262-T</t>
    <phoneticPr fontId="1" type="noConversion"/>
  </si>
  <si>
    <t>267-Y</t>
    <phoneticPr fontId="1" type="noConversion"/>
  </si>
  <si>
    <t>297-A</t>
    <phoneticPr fontId="1" type="noConversion"/>
  </si>
  <si>
    <t>300-G</t>
    <phoneticPr fontId="1" type="noConversion"/>
  </si>
  <si>
    <t>305-Y</t>
    <phoneticPr fontId="1" type="noConversion"/>
  </si>
  <si>
    <t>sample</t>
  </si>
  <si>
    <t>321-K</t>
    <phoneticPr fontId="1" type="noConversion"/>
  </si>
  <si>
    <t>323-N</t>
    <phoneticPr fontId="1" type="noConversion"/>
  </si>
  <si>
    <t>324-I,L</t>
    <phoneticPr fontId="1" type="noConversion"/>
  </si>
  <si>
    <t>370-R</t>
    <phoneticPr fontId="1" type="noConversion"/>
  </si>
  <si>
    <t>375-N</t>
    <phoneticPr fontId="1" type="noConversion"/>
  </si>
  <si>
    <t>426-D,E,A</t>
    <phoneticPr fontId="1" type="noConversion"/>
  </si>
  <si>
    <t>440-A</t>
    <phoneticPr fontId="1" type="noConversion"/>
  </si>
  <si>
    <t>564-S</t>
    <phoneticPr fontId="1" type="noConversion"/>
  </si>
  <si>
    <t>568-G</t>
    <phoneticPr fontId="1" type="noConversion"/>
  </si>
  <si>
    <t>PV132D</t>
  </si>
  <si>
    <t>PV136D</t>
  </si>
  <si>
    <t>PV134D</t>
  </si>
  <si>
    <t>PV150D</t>
  </si>
  <si>
    <t>I</t>
    <phoneticPr fontId="1" type="noConversion"/>
  </si>
  <si>
    <t>PV161D</t>
  </si>
  <si>
    <t>PV146D</t>
  </si>
  <si>
    <t>PV194D</t>
  </si>
  <si>
    <t>PV199D</t>
  </si>
  <si>
    <t>PV147D</t>
  </si>
  <si>
    <t>PV139D</t>
  </si>
  <si>
    <t>PV148D</t>
  </si>
  <si>
    <t>PV151D</t>
  </si>
  <si>
    <t>PV163D</t>
  </si>
  <si>
    <t>PV160D</t>
  </si>
  <si>
    <t>PV165D</t>
  </si>
  <si>
    <t>PV195D</t>
  </si>
  <si>
    <t>PV200D</t>
  </si>
  <si>
    <t>SUM</t>
    <phoneticPr fontId="1" type="noConversion"/>
  </si>
  <si>
    <t>PV166D</t>
  </si>
  <si>
    <t>CPV1: Carnivore protoparvovirus 1</t>
    <phoneticPr fontId="1" type="noConversion"/>
  </si>
  <si>
    <t>26 key Amino acid position are divided into 8 region considering that the length of a read encoded protein is 50 at most.</t>
    <phoneticPr fontId="1" type="noConversion"/>
  </si>
  <si>
    <t>region gap</t>
    <phoneticPr fontId="1" type="noConversion"/>
  </si>
  <si>
    <t>region ID</t>
    <phoneticPr fontId="1" type="noConversion"/>
  </si>
  <si>
    <t>sample ID</t>
    <phoneticPr fontId="1" type="noConversion"/>
  </si>
  <si>
    <t>region 2</t>
  </si>
  <si>
    <t>region 3</t>
  </si>
  <si>
    <t>region 4</t>
  </si>
  <si>
    <t>region 5</t>
  </si>
  <si>
    <t>region 6</t>
  </si>
  <si>
    <t>region 7</t>
  </si>
  <si>
    <t>region 8</t>
  </si>
  <si>
    <t>average</t>
  </si>
  <si>
    <t>cpv-sum</t>
  </si>
  <si>
    <t>region 1-reads</t>
  </si>
  <si>
    <t>FPV-reads</t>
  </si>
  <si>
    <t>cpv-reads-sum</t>
  </si>
  <si>
    <t>FPV-ratio</t>
  </si>
  <si>
    <t>CPV-per(%)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</si>
</sst>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"/>
    <numFmt numFmtId="165" formatCode="#,##0.0000"/>
  </numFmts>
  <fonts count="1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rgb="FFFF0000"/>
      <name val="Calibri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theme="8" tint="0.39994506668294322"/>
      </left>
      <right style="medium">
        <color theme="8" tint="0.39994506668294322"/>
      </right>
      <top style="medium">
        <color theme="8" tint="0.39994506668294322"/>
      </top>
      <bottom style="medium">
        <color theme="8" tint="0.39994506668294322"/>
      </bottom>
      <diagonal/>
    </border>
    <border>
      <left style="medium">
        <color rgb="FFFF00FF"/>
      </left>
      <right style="medium">
        <color rgb="FFFF00FF"/>
      </right>
      <top style="medium">
        <color rgb="FFFF00FF"/>
      </top>
      <bottom style="medium">
        <color rgb="FFFF00FF"/>
      </bottom>
      <diagonal/>
    </border>
    <border>
      <left style="medium">
        <color rgb="FF25CB60"/>
      </left>
      <right style="medium">
        <color rgb="FF25CB60"/>
      </right>
      <top style="medium">
        <color rgb="FF25CB60"/>
      </top>
      <bottom style="medium">
        <color rgb="FF25CB60"/>
      </bottom>
      <diagonal/>
    </border>
    <border>
      <left style="medium">
        <color rgb="FF3810E0"/>
      </left>
      <right style="medium">
        <color rgb="FF3810E0"/>
      </right>
      <top style="medium">
        <color rgb="FF3810E0"/>
      </top>
      <bottom style="medium">
        <color rgb="FF3810E0"/>
      </bottom>
      <diagonal/>
    </border>
    <border>
      <left style="medium">
        <color rgb="FF3810E0"/>
      </left>
      <right/>
      <top style="medium">
        <color rgb="FF3810E0"/>
      </top>
      <bottom style="medium">
        <color rgb="FF3810E0"/>
      </bottom>
      <diagonal/>
    </border>
    <border>
      <left style="medium">
        <color rgb="FFFF00FF"/>
      </left>
      <right style="medium">
        <color rgb="FFFF00FF"/>
      </right>
      <top/>
      <bottom style="medium">
        <color rgb="FFFF00FF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rgb="FFFF00FF"/>
      </right>
      <top/>
      <bottom/>
      <diagonal/>
    </border>
    <border>
      <left style="medium">
        <color rgb="FF5C2EF0"/>
      </left>
      <right style="medium">
        <color rgb="FF5C2EF0"/>
      </right>
      <top style="medium">
        <color rgb="FF5C2EF0"/>
      </top>
      <bottom style="medium">
        <color rgb="FF5C2EF0"/>
      </bottom>
      <diagonal/>
    </border>
    <border>
      <left style="medium">
        <color rgb="FFE85818"/>
      </left>
      <right/>
      <top style="medium">
        <color rgb="FFE85818"/>
      </top>
      <bottom style="medium">
        <color rgb="FFE85818"/>
      </bottom>
      <diagonal/>
    </border>
    <border>
      <left style="medium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medium">
        <color theme="7" tint="-0.24994659260841701"/>
      </bottom>
      <diagonal/>
    </border>
    <border>
      <left/>
      <right style="medium">
        <color rgb="FF25CB60"/>
      </right>
      <top style="medium">
        <color rgb="FF25CB60"/>
      </top>
      <bottom style="medium">
        <color rgb="FF25CB60"/>
      </bottom>
      <diagonal/>
    </border>
    <border>
      <left/>
      <right/>
      <top style="medium">
        <color theme="5"/>
      </top>
      <bottom/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 style="medium">
        <color rgb="FFFF00FF"/>
      </left>
      <right/>
      <top style="medium">
        <color rgb="FFFF00FF"/>
      </top>
      <bottom style="medium">
        <color rgb="FFFF00FF"/>
      </bottom>
      <diagonal/>
    </border>
    <border>
      <left style="medium">
        <color rgb="FF25CB60"/>
      </left>
      <right/>
      <top style="medium">
        <color rgb="FF25CB60"/>
      </top>
      <bottom style="medium">
        <color rgb="FF25CB60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 style="medium">
        <color theme="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3" borderId="10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2" borderId="10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3" xfId="0" applyBorder="1" applyAlignment="1"/>
    <xf numFmtId="0" fontId="0" fillId="0" borderId="14" xfId="0" applyBorder="1" applyAlignment="1"/>
    <xf numFmtId="0" fontId="0" fillId="0" borderId="16" xfId="0" applyBorder="1" applyAlignment="1"/>
    <xf numFmtId="0" fontId="0" fillId="0" borderId="18" xfId="0" applyBorder="1" applyAlignment="1"/>
    <xf numFmtId="0" fontId="0" fillId="0" borderId="17" xfId="0" applyBorder="1" applyAlignment="1"/>
    <xf numFmtId="0" fontId="0" fillId="0" borderId="15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3" xfId="0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0" fillId="0" borderId="2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28" xfId="0" applyFont="1" applyBorder="1">
      <alignment vertical="center"/>
    </xf>
    <xf numFmtId="0" fontId="9" fillId="4" borderId="14" xfId="0" applyFont="1" applyFill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0" fontId="8" fillId="0" borderId="0" xfId="0" applyFont="1">
      <alignment vertical="center"/>
    </xf>
    <xf numFmtId="0" fontId="0" fillId="0" borderId="24" xfId="0" applyBorder="1">
      <alignment vertical="center"/>
    </xf>
    <xf numFmtId="0" fontId="8" fillId="0" borderId="14" xfId="0" applyFont="1" applyBorder="1">
      <alignment vertical="center"/>
    </xf>
    <xf numFmtId="0" fontId="0" fillId="0" borderId="30" xfId="0" applyBorder="1">
      <alignment vertical="center"/>
    </xf>
    <xf numFmtId="0" fontId="0" fillId="5" borderId="14" xfId="0" applyFill="1" applyBorder="1">
      <alignment vertical="center"/>
    </xf>
    <xf numFmtId="0" fontId="0" fillId="0" borderId="29" xfId="0" applyBorder="1">
      <alignment vertical="center"/>
    </xf>
    <xf numFmtId="0" fontId="8" fillId="0" borderId="31" xfId="0" applyFont="1" applyBorder="1">
      <alignment vertical="center"/>
    </xf>
    <xf numFmtId="0" fontId="0" fillId="4" borderId="14" xfId="0" applyFill="1" applyBorder="1">
      <alignment vertical="center"/>
    </xf>
    <xf numFmtId="0" fontId="0" fillId="0" borderId="32" xfId="0" applyBorder="1">
      <alignment vertical="center"/>
    </xf>
    <xf numFmtId="0" fontId="0" fillId="0" borderId="34" xfId="0" applyBorder="1">
      <alignment vertical="center"/>
    </xf>
    <xf numFmtId="0" fontId="0" fillId="2" borderId="0" xfId="0" applyFill="1" applyAlignment="1">
      <alignment horizontal="left" vertical="center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0" fontId="0" fillId="0" borderId="21" xfId="0" applyBorder="1" applyAlignment="1"/>
    <xf numFmtId="0" fontId="0" fillId="0" borderId="0" xfId="0" applyAlignment="1"/>
    <xf numFmtId="0" fontId="0" fillId="0" borderId="0" xfId="0" applyFill="1" applyAlignment="1">
      <alignment horizontal="left" vertical="center"/>
    </xf>
    <xf numFmtId="0" fontId="0" fillId="2" borderId="0" xfId="0" applyFill="1">
      <alignment vertical="center"/>
    </xf>
    <xf numFmtId="0" fontId="10" fillId="0" borderId="0" xfId="0" applyFont="1">
      <alignment vertical="center"/>
    </xf>
    <xf numFmtId="165" fontId="10" fillId="0" borderId="0" xfId="0" applyNumberFormat="1" applyFont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3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2" fillId="3" borderId="7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0" fillId="0" borderId="8" xfId="0" applyBorder="1" applyAlignment="1">
      <alignment horizontal="left" vertical="center" wrapText="1"/>
    </xf>
    <xf numFmtId="0" fontId="2" fillId="3" borderId="11" xfId="0" applyFont="1" applyFill="1" applyBorder="1">
      <alignment vertical="center"/>
    </xf>
  </cellXfs>
  <cellStyles count="1">
    <cellStyle name="Normal" xfId="0" builtinId="0"/>
  </cellStyles>
  <dxfs count="4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5C2EF0"/>
      <color rgb="FF1CB5D4"/>
      <color rgb="FF25CB60"/>
      <color rgb="FFE85818"/>
      <color rgb="FFD1D11F"/>
      <color rgb="FF3810E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59941-375E-4346-91E2-556A42E807C5}">
  <dimension ref="A1:Y34"/>
  <sheetViews>
    <sheetView tabSelected="1" workbookViewId="0">
      <selection activeCell="N2" sqref="N2"/>
    </sheetView>
  </sheetViews>
  <sheetFormatPr defaultColWidth="10.90625" defaultRowHeight="14.5"/>
  <cols>
    <col min="2" max="2" width="14" customWidth="1"/>
  </cols>
  <sheetData>
    <row r="1" spans="1:25">
      <c r="A1" t="s">
        <v>150</v>
      </c>
    </row>
    <row r="2" spans="1:25">
      <c r="A2" s="54"/>
      <c r="B2" s="67" t="s">
        <v>151</v>
      </c>
      <c r="C2" s="67"/>
      <c r="D2" s="67"/>
      <c r="E2" s="67"/>
      <c r="F2" s="67"/>
      <c r="G2" s="67"/>
      <c r="H2" s="67"/>
      <c r="I2" s="69" t="s">
        <v>152</v>
      </c>
    </row>
    <row r="3" spans="1:25">
      <c r="A3" s="55" t="s">
        <v>153</v>
      </c>
      <c r="B3" s="68"/>
      <c r="C3" s="68"/>
      <c r="D3" s="68"/>
      <c r="E3" s="68"/>
      <c r="F3" s="68"/>
      <c r="G3" s="68"/>
      <c r="H3" s="68"/>
      <c r="I3" s="70"/>
      <c r="J3" t="s">
        <v>167</v>
      </c>
      <c r="K3" t="s">
        <v>168</v>
      </c>
    </row>
    <row r="4" spans="1:25" ht="15" thickBot="1">
      <c r="A4" s="55">
        <v>1</v>
      </c>
      <c r="B4" s="2">
        <v>5</v>
      </c>
      <c r="C4" s="2">
        <v>13</v>
      </c>
      <c r="D4" s="2">
        <v>21</v>
      </c>
      <c r="I4">
        <f>D4-B4</f>
        <v>16</v>
      </c>
      <c r="J4">
        <v>0.99872031246552895</v>
      </c>
      <c r="K4">
        <v>0</v>
      </c>
    </row>
    <row r="5" spans="1:25" ht="15" thickBot="1">
      <c r="A5" s="55">
        <v>2</v>
      </c>
      <c r="B5" s="2">
        <v>80</v>
      </c>
      <c r="C5" s="2">
        <v>87</v>
      </c>
      <c r="D5" s="3">
        <v>93</v>
      </c>
      <c r="E5" s="2">
        <v>101</v>
      </c>
      <c r="I5">
        <f>E5-B5</f>
        <v>21</v>
      </c>
      <c r="J5">
        <v>0.98435504603188406</v>
      </c>
      <c r="K5">
        <v>1.0247867213875447E-3</v>
      </c>
    </row>
    <row r="6" spans="1:25" ht="15" thickBot="1">
      <c r="A6" s="55">
        <v>3</v>
      </c>
      <c r="B6" s="3">
        <v>103</v>
      </c>
      <c r="C6" s="2">
        <v>139</v>
      </c>
      <c r="I6">
        <f>C6-B6</f>
        <v>36</v>
      </c>
      <c r="J6">
        <v>0.99333833168708985</v>
      </c>
      <c r="K6">
        <v>1.7655199688032622E-4</v>
      </c>
    </row>
    <row r="7" spans="1:25" ht="15" thickBot="1">
      <c r="A7" s="55">
        <v>4</v>
      </c>
      <c r="B7" s="2">
        <v>232</v>
      </c>
      <c r="C7" s="2">
        <v>262</v>
      </c>
      <c r="D7" s="2">
        <v>267</v>
      </c>
      <c r="I7">
        <f>D7-B7</f>
        <v>35</v>
      </c>
      <c r="J7">
        <v>0.9924287024879983</v>
      </c>
      <c r="K7">
        <v>7.5982010499194211E-5</v>
      </c>
    </row>
    <row r="8" spans="1:25" ht="15" thickBot="1">
      <c r="A8" s="55">
        <v>5</v>
      </c>
      <c r="B8" s="2">
        <v>297</v>
      </c>
      <c r="C8" s="2">
        <v>300</v>
      </c>
      <c r="D8" s="2">
        <v>305</v>
      </c>
      <c r="E8" s="2">
        <v>311</v>
      </c>
      <c r="F8" s="2">
        <v>321</v>
      </c>
      <c r="G8" s="2">
        <v>323</v>
      </c>
      <c r="H8" s="2">
        <v>324</v>
      </c>
      <c r="I8">
        <f>H8-B8</f>
        <v>27</v>
      </c>
      <c r="J8">
        <v>0.96683827205885797</v>
      </c>
      <c r="K8">
        <v>7.4186525228104043E-4</v>
      </c>
    </row>
    <row r="9" spans="1:25" ht="15" thickBot="1">
      <c r="A9" s="55">
        <v>6</v>
      </c>
      <c r="B9" s="2">
        <v>359</v>
      </c>
      <c r="C9" s="2">
        <v>370</v>
      </c>
      <c r="D9" s="2">
        <v>375</v>
      </c>
      <c r="I9">
        <f>D9-B9</f>
        <v>16</v>
      </c>
      <c r="J9">
        <v>0.99637607464888234</v>
      </c>
      <c r="K9">
        <v>3.2078578029071472E-4</v>
      </c>
    </row>
    <row r="10" spans="1:25" ht="15" thickBot="1">
      <c r="A10" s="55">
        <v>7</v>
      </c>
      <c r="B10" s="2">
        <v>426</v>
      </c>
      <c r="C10" s="2">
        <v>440</v>
      </c>
      <c r="I10">
        <f>C10-B10</f>
        <v>14</v>
      </c>
      <c r="J10">
        <v>0.99759412999773445</v>
      </c>
      <c r="K10">
        <v>2.6233237616993682E-5</v>
      </c>
    </row>
    <row r="11" spans="1:25" ht="15" thickBot="1">
      <c r="A11" s="55">
        <v>8</v>
      </c>
      <c r="B11" s="2">
        <v>564</v>
      </c>
      <c r="C11" s="2">
        <v>568</v>
      </c>
      <c r="I11">
        <f>C11-B11</f>
        <v>4</v>
      </c>
      <c r="J11">
        <v>0.99995930576244285</v>
      </c>
      <c r="K11">
        <v>0</v>
      </c>
    </row>
    <row r="12" spans="1:25">
      <c r="A12" s="65"/>
      <c r="B12" s="66"/>
      <c r="C12" s="66"/>
      <c r="I12" t="s">
        <v>162</v>
      </c>
      <c r="J12">
        <f>AVERAGE(J4:J11)</f>
        <v>0.99120127189255236</v>
      </c>
      <c r="K12">
        <f>AVERAGE(K4:K11)</f>
        <v>2.9577562486947671E-4</v>
      </c>
    </row>
    <row r="14" spans="1:25" ht="15" thickBot="1">
      <c r="A14" s="1" t="s">
        <v>154</v>
      </c>
      <c r="B14" s="1" t="s">
        <v>164</v>
      </c>
      <c r="C14" s="56" t="s">
        <v>165</v>
      </c>
      <c r="D14" t="s">
        <v>167</v>
      </c>
      <c r="E14" s="61" t="s">
        <v>155</v>
      </c>
      <c r="F14" s="56" t="s">
        <v>14</v>
      </c>
      <c r="G14" t="s">
        <v>167</v>
      </c>
      <c r="H14" s="1" t="s">
        <v>156</v>
      </c>
      <c r="I14" s="56" t="s">
        <v>14</v>
      </c>
      <c r="J14" t="s">
        <v>167</v>
      </c>
      <c r="K14" s="1" t="s">
        <v>157</v>
      </c>
      <c r="L14" s="56" t="s">
        <v>14</v>
      </c>
      <c r="M14" t="s">
        <v>167</v>
      </c>
      <c r="N14" s="1" t="s">
        <v>158</v>
      </c>
      <c r="O14" s="56" t="s">
        <v>14</v>
      </c>
      <c r="P14" t="s">
        <v>167</v>
      </c>
      <c r="Q14" s="1" t="s">
        <v>159</v>
      </c>
      <c r="R14" s="56" t="s">
        <v>14</v>
      </c>
      <c r="S14" t="s">
        <v>167</v>
      </c>
      <c r="T14" s="1" t="s">
        <v>160</v>
      </c>
      <c r="U14" s="56" t="s">
        <v>14</v>
      </c>
      <c r="V14" t="s">
        <v>167</v>
      </c>
      <c r="W14" s="1" t="s">
        <v>161</v>
      </c>
      <c r="X14" s="56" t="s">
        <v>14</v>
      </c>
      <c r="Y14" t="s">
        <v>167</v>
      </c>
    </row>
    <row r="15" spans="1:25" ht="15" thickBot="1">
      <c r="A15">
        <v>150</v>
      </c>
      <c r="B15" s="57">
        <v>763</v>
      </c>
      <c r="C15" s="31">
        <v>762</v>
      </c>
      <c r="D15">
        <f>C15/B15</f>
        <v>0.9986893840104849</v>
      </c>
      <c r="E15" s="57">
        <v>567378</v>
      </c>
      <c r="F15" s="27">
        <v>559766</v>
      </c>
      <c r="G15">
        <f>F15/E15</f>
        <v>0.98658389997497264</v>
      </c>
      <c r="H15" s="57">
        <v>347328</v>
      </c>
      <c r="I15" s="26">
        <v>345227</v>
      </c>
      <c r="J15" s="58">
        <f>I15/H15</f>
        <v>0.9939509627786991</v>
      </c>
      <c r="K15" s="57">
        <v>380453</v>
      </c>
      <c r="L15" s="28">
        <v>376965</v>
      </c>
      <c r="M15" s="58">
        <f>L15/K15</f>
        <v>0.99083198187423938</v>
      </c>
      <c r="N15" s="57">
        <v>1076837</v>
      </c>
      <c r="O15" s="30">
        <v>1048185</v>
      </c>
      <c r="P15" s="58">
        <f>O15/N15</f>
        <v>0.97339244472468911</v>
      </c>
      <c r="Q15" s="57">
        <v>886286</v>
      </c>
      <c r="R15" s="59">
        <v>884203</v>
      </c>
      <c r="S15" s="58">
        <f>R15/Q15</f>
        <v>0.99764974285952845</v>
      </c>
      <c r="T15" s="57">
        <v>696424</v>
      </c>
      <c r="U15" s="25">
        <v>694996</v>
      </c>
      <c r="V15" s="58">
        <f>U15/T15</f>
        <v>0.99794952500201028</v>
      </c>
      <c r="W15" s="57">
        <v>389883</v>
      </c>
      <c r="X15" s="22">
        <v>389869</v>
      </c>
      <c r="Y15" s="58">
        <f>X15/W15</f>
        <v>0.99996409179164003</v>
      </c>
    </row>
    <row r="16" spans="1:25" ht="15" thickBot="1">
      <c r="A16">
        <v>151</v>
      </c>
      <c r="B16" s="57">
        <v>674</v>
      </c>
      <c r="C16" s="31">
        <v>673</v>
      </c>
      <c r="D16">
        <f t="shared" ref="D16:D32" si="0">C16/B16</f>
        <v>0.99851632047477745</v>
      </c>
      <c r="E16" s="57">
        <v>513239</v>
      </c>
      <c r="F16" s="27">
        <v>506059</v>
      </c>
      <c r="G16">
        <f t="shared" ref="G16:G32" si="1">F16/E16</f>
        <v>0.98601041619986007</v>
      </c>
      <c r="H16" s="57">
        <v>351924</v>
      </c>
      <c r="I16" s="26">
        <v>349907</v>
      </c>
      <c r="J16" s="58">
        <f t="shared" ref="J16:J32" si="2">I16/H16</f>
        <v>0.99426864891283351</v>
      </c>
      <c r="K16" s="57">
        <v>344886</v>
      </c>
      <c r="L16" s="28">
        <v>343221</v>
      </c>
      <c r="M16" s="58">
        <f t="shared" ref="M16:M32" si="3">L16/K16</f>
        <v>0.99517231780936311</v>
      </c>
      <c r="N16" s="57">
        <v>1243556</v>
      </c>
      <c r="O16" s="29">
        <v>1212297</v>
      </c>
      <c r="P16" s="58">
        <f t="shared" ref="P16:P32" si="4">O16/N16</f>
        <v>0.9748632148451698</v>
      </c>
      <c r="Q16" s="57">
        <v>1185547</v>
      </c>
      <c r="R16" s="32">
        <v>1182897</v>
      </c>
      <c r="S16" s="58">
        <f t="shared" ref="S16:S32" si="5">R16/Q16</f>
        <v>0.99776474488147671</v>
      </c>
      <c r="T16" s="57">
        <v>745174</v>
      </c>
      <c r="U16" s="23">
        <v>743775</v>
      </c>
      <c r="V16" s="58">
        <f t="shared" ref="V16:V32" si="6">U16/T16</f>
        <v>0.9981225861342452</v>
      </c>
      <c r="W16" s="57">
        <v>378307</v>
      </c>
      <c r="X16" s="22">
        <v>378298</v>
      </c>
      <c r="Y16" s="58">
        <f t="shared" ref="Y16:Y32" si="7">X16/W16</f>
        <v>0.99997620979786261</v>
      </c>
    </row>
    <row r="17" spans="1:25" ht="15" thickBot="1">
      <c r="A17">
        <v>195</v>
      </c>
      <c r="B17" s="57">
        <v>617</v>
      </c>
      <c r="C17" s="31">
        <v>616</v>
      </c>
      <c r="D17">
        <f t="shared" si="0"/>
        <v>0.99837925445705022</v>
      </c>
      <c r="E17" s="57">
        <v>500460</v>
      </c>
      <c r="F17" s="27">
        <v>494365</v>
      </c>
      <c r="G17">
        <f t="shared" si="1"/>
        <v>0.9878212044918675</v>
      </c>
      <c r="H17" s="57">
        <v>345553</v>
      </c>
      <c r="I17" s="26">
        <v>343816</v>
      </c>
      <c r="J17" s="58">
        <f t="shared" si="2"/>
        <v>0.99497327472196739</v>
      </c>
      <c r="K17" s="57">
        <v>285033</v>
      </c>
      <c r="L17" s="28">
        <v>283949</v>
      </c>
      <c r="M17" s="58">
        <f t="shared" si="3"/>
        <v>0.99619693158336053</v>
      </c>
      <c r="N17" s="57">
        <v>904584</v>
      </c>
      <c r="O17" s="29">
        <v>880902</v>
      </c>
      <c r="P17" s="58">
        <f t="shared" si="4"/>
        <v>0.97382001008198249</v>
      </c>
      <c r="Q17" s="57">
        <v>857827</v>
      </c>
      <c r="R17" s="59">
        <v>856356</v>
      </c>
      <c r="S17" s="58">
        <f t="shared" si="5"/>
        <v>0.99828520202791471</v>
      </c>
      <c r="T17" s="57">
        <v>558161</v>
      </c>
      <c r="U17" s="23">
        <v>557222</v>
      </c>
      <c r="V17" s="58">
        <f t="shared" si="6"/>
        <v>0.99831768969885037</v>
      </c>
      <c r="W17" s="57">
        <v>214591</v>
      </c>
      <c r="X17" s="22">
        <v>214586</v>
      </c>
      <c r="Y17" s="58">
        <f t="shared" si="7"/>
        <v>0.99997669986159721</v>
      </c>
    </row>
    <row r="18" spans="1:25" ht="15" thickBot="1">
      <c r="A18" t="s">
        <v>130</v>
      </c>
      <c r="B18" s="57">
        <v>362</v>
      </c>
      <c r="C18" s="31">
        <v>362</v>
      </c>
      <c r="D18">
        <f t="shared" si="0"/>
        <v>1</v>
      </c>
      <c r="E18" s="57">
        <v>247068</v>
      </c>
      <c r="F18" s="27">
        <v>241469</v>
      </c>
      <c r="G18">
        <f t="shared" si="1"/>
        <v>0.97733822267553871</v>
      </c>
      <c r="H18" s="57">
        <v>188453</v>
      </c>
      <c r="I18" s="26">
        <v>187238</v>
      </c>
      <c r="J18" s="58">
        <f t="shared" si="2"/>
        <v>0.99355276912545831</v>
      </c>
      <c r="K18" s="57">
        <v>198409</v>
      </c>
      <c r="L18" s="28">
        <v>194865</v>
      </c>
      <c r="M18" s="58">
        <f t="shared" si="3"/>
        <v>0.98213790705058746</v>
      </c>
      <c r="N18" s="57">
        <v>624327</v>
      </c>
      <c r="O18" s="29">
        <v>604489</v>
      </c>
      <c r="P18" s="58">
        <f t="shared" si="4"/>
        <v>0.96822498466348561</v>
      </c>
      <c r="Q18" s="57">
        <v>424493</v>
      </c>
      <c r="R18" s="59">
        <v>423094</v>
      </c>
      <c r="S18" s="58">
        <f t="shared" si="5"/>
        <v>0.99670430372232288</v>
      </c>
      <c r="T18" s="57">
        <v>314212</v>
      </c>
      <c r="U18" s="23">
        <v>313314</v>
      </c>
      <c r="V18" s="58">
        <f t="shared" si="6"/>
        <v>0.99714205695517677</v>
      </c>
      <c r="W18" s="57">
        <v>135382</v>
      </c>
      <c r="X18" s="22">
        <v>135368</v>
      </c>
      <c r="Y18" s="58">
        <f t="shared" si="7"/>
        <v>0.99989658891137667</v>
      </c>
    </row>
    <row r="19" spans="1:25" ht="15" thickBot="1">
      <c r="A19" t="s">
        <v>132</v>
      </c>
      <c r="B19" s="57">
        <v>746</v>
      </c>
      <c r="C19" s="31">
        <v>742</v>
      </c>
      <c r="D19">
        <f t="shared" si="0"/>
        <v>0.99463806970509383</v>
      </c>
      <c r="E19" s="57">
        <v>510074</v>
      </c>
      <c r="F19" s="27">
        <v>502705</v>
      </c>
      <c r="G19">
        <f t="shared" si="1"/>
        <v>0.98555307661241309</v>
      </c>
      <c r="H19" s="57">
        <v>270486</v>
      </c>
      <c r="I19" s="26">
        <v>268422</v>
      </c>
      <c r="J19" s="58">
        <f t="shared" si="2"/>
        <v>0.99236929083205783</v>
      </c>
      <c r="K19" s="57">
        <v>215942</v>
      </c>
      <c r="L19" s="28">
        <v>213668</v>
      </c>
      <c r="M19" s="58">
        <f t="shared" si="3"/>
        <v>0.98946939455965033</v>
      </c>
      <c r="N19" s="57">
        <v>572931</v>
      </c>
      <c r="O19" s="29">
        <v>554392</v>
      </c>
      <c r="P19" s="58">
        <f t="shared" si="4"/>
        <v>0.96764182772445551</v>
      </c>
      <c r="Q19" s="57">
        <v>412941</v>
      </c>
      <c r="R19" s="59">
        <v>411338</v>
      </c>
      <c r="S19" s="58">
        <f t="shared" si="5"/>
        <v>0.99611808950915504</v>
      </c>
      <c r="T19" s="57">
        <v>332632</v>
      </c>
      <c r="U19" s="23">
        <v>331797</v>
      </c>
      <c r="V19" s="58">
        <f t="shared" si="6"/>
        <v>0.99748971836744516</v>
      </c>
      <c r="W19" s="57">
        <v>188581</v>
      </c>
      <c r="X19" s="22">
        <v>188575</v>
      </c>
      <c r="Y19" s="58">
        <f t="shared" si="7"/>
        <v>0.99996818343311367</v>
      </c>
    </row>
    <row r="20" spans="1:25" ht="15" thickBot="1">
      <c r="A20" t="s">
        <v>131</v>
      </c>
      <c r="B20" s="57">
        <v>658</v>
      </c>
      <c r="C20" s="31">
        <v>657</v>
      </c>
      <c r="D20">
        <f t="shared" si="0"/>
        <v>0.99848024316109418</v>
      </c>
      <c r="E20" s="57">
        <v>453467</v>
      </c>
      <c r="F20" s="27">
        <v>446730</v>
      </c>
      <c r="G20">
        <f t="shared" si="1"/>
        <v>0.98514335111485507</v>
      </c>
      <c r="H20" s="57">
        <v>262238</v>
      </c>
      <c r="I20" s="26">
        <v>260563</v>
      </c>
      <c r="J20" s="58">
        <f t="shared" si="2"/>
        <v>0.99361267245784368</v>
      </c>
      <c r="K20" s="57">
        <v>178230</v>
      </c>
      <c r="L20" s="28">
        <v>177347</v>
      </c>
      <c r="M20" s="58">
        <f t="shared" si="3"/>
        <v>0.99504572743084774</v>
      </c>
      <c r="N20" s="57">
        <v>646364</v>
      </c>
      <c r="O20" s="29">
        <v>626393</v>
      </c>
      <c r="P20" s="58">
        <f t="shared" si="4"/>
        <v>0.96910254902810178</v>
      </c>
      <c r="Q20" s="57">
        <v>458557</v>
      </c>
      <c r="R20" s="59">
        <v>456685</v>
      </c>
      <c r="S20" s="58">
        <f t="shared" si="5"/>
        <v>0.9959176285608986</v>
      </c>
      <c r="T20" s="57">
        <v>412116</v>
      </c>
      <c r="U20" s="23">
        <v>411152</v>
      </c>
      <c r="V20" s="58">
        <f t="shared" si="6"/>
        <v>0.99766085276960859</v>
      </c>
      <c r="W20" s="57">
        <v>252615</v>
      </c>
      <c r="X20" s="22">
        <v>252611</v>
      </c>
      <c r="Y20" s="58">
        <f t="shared" si="7"/>
        <v>0.999984165627536</v>
      </c>
    </row>
    <row r="21" spans="1:25" ht="15" thickBot="1">
      <c r="A21" t="s">
        <v>140</v>
      </c>
      <c r="B21" s="57">
        <v>442</v>
      </c>
      <c r="C21" s="31">
        <v>442</v>
      </c>
      <c r="D21">
        <f t="shared" si="0"/>
        <v>1</v>
      </c>
      <c r="E21" s="57">
        <v>486297</v>
      </c>
      <c r="F21" s="27">
        <v>479214</v>
      </c>
      <c r="G21">
        <f t="shared" si="1"/>
        <v>0.9854348268650639</v>
      </c>
      <c r="H21" s="57">
        <v>245428</v>
      </c>
      <c r="I21" s="26">
        <v>243636</v>
      </c>
      <c r="J21" s="58">
        <f t="shared" si="2"/>
        <v>0.99269846961226915</v>
      </c>
      <c r="K21" s="57">
        <v>200768</v>
      </c>
      <c r="L21" s="28">
        <v>198674</v>
      </c>
      <c r="M21" s="58">
        <f t="shared" si="3"/>
        <v>0.98957005100414408</v>
      </c>
      <c r="N21" s="57">
        <v>520157</v>
      </c>
      <c r="O21" s="29">
        <v>503422</v>
      </c>
      <c r="P21" s="58">
        <f t="shared" si="4"/>
        <v>0.96782702145698318</v>
      </c>
      <c r="Q21" s="57">
        <v>407698</v>
      </c>
      <c r="R21" s="59">
        <v>406249</v>
      </c>
      <c r="S21" s="58">
        <f t="shared" si="5"/>
        <v>0.99644589867990518</v>
      </c>
      <c r="T21" s="57">
        <v>340754</v>
      </c>
      <c r="U21" s="23">
        <v>339963</v>
      </c>
      <c r="V21" s="58">
        <f t="shared" si="6"/>
        <v>0.99767867728625348</v>
      </c>
      <c r="W21" s="57">
        <v>208093</v>
      </c>
      <c r="X21" s="22">
        <v>208085</v>
      </c>
      <c r="Y21" s="58">
        <f t="shared" si="7"/>
        <v>0.99996155565059852</v>
      </c>
    </row>
    <row r="22" spans="1:25" ht="15" thickBot="1">
      <c r="A22" t="s">
        <v>136</v>
      </c>
      <c r="B22" s="57">
        <v>519</v>
      </c>
      <c r="C22" s="31">
        <v>519</v>
      </c>
      <c r="D22">
        <f t="shared" si="0"/>
        <v>1</v>
      </c>
      <c r="E22" s="57">
        <v>429908</v>
      </c>
      <c r="F22" s="27">
        <v>423302</v>
      </c>
      <c r="G22">
        <f t="shared" si="1"/>
        <v>0.98463392167626562</v>
      </c>
      <c r="H22" s="57">
        <v>264428</v>
      </c>
      <c r="I22" s="26">
        <v>262756</v>
      </c>
      <c r="J22" s="58">
        <f t="shared" si="2"/>
        <v>0.99367691772429545</v>
      </c>
      <c r="K22" s="57">
        <v>188825</v>
      </c>
      <c r="L22" s="28">
        <v>188058</v>
      </c>
      <c r="M22" s="58">
        <f t="shared" si="3"/>
        <v>0.99593803786574875</v>
      </c>
      <c r="N22" s="57">
        <v>643989</v>
      </c>
      <c r="O22" s="29">
        <v>623350</v>
      </c>
      <c r="P22" s="58">
        <f t="shared" si="4"/>
        <v>0.96795131593862627</v>
      </c>
      <c r="Q22" s="57">
        <v>525880</v>
      </c>
      <c r="R22" s="59">
        <v>524089</v>
      </c>
      <c r="S22" s="58">
        <f t="shared" si="5"/>
        <v>0.99659428006389295</v>
      </c>
      <c r="T22" s="57">
        <v>418971</v>
      </c>
      <c r="U22" s="23">
        <v>418042</v>
      </c>
      <c r="V22" s="58">
        <f t="shared" si="6"/>
        <v>0.99778266276186178</v>
      </c>
      <c r="W22" s="57">
        <v>180160</v>
      </c>
      <c r="X22" s="22">
        <v>180153</v>
      </c>
      <c r="Y22" s="58">
        <f t="shared" si="7"/>
        <v>0.99996114564831262</v>
      </c>
    </row>
    <row r="23" spans="1:25" ht="15" thickBot="1">
      <c r="A23" t="s">
        <v>139</v>
      </c>
      <c r="B23" s="57">
        <v>521</v>
      </c>
      <c r="C23" s="31">
        <v>518</v>
      </c>
      <c r="D23">
        <f t="shared" si="0"/>
        <v>0.99424184261036463</v>
      </c>
      <c r="E23" s="57">
        <v>389502</v>
      </c>
      <c r="F23" s="27">
        <v>383217</v>
      </c>
      <c r="G23">
        <f t="shared" si="1"/>
        <v>0.98386401096785125</v>
      </c>
      <c r="H23" s="57">
        <v>214017</v>
      </c>
      <c r="I23" s="26">
        <v>212535</v>
      </c>
      <c r="J23" s="58">
        <f t="shared" si="2"/>
        <v>0.99307531644682434</v>
      </c>
      <c r="K23" s="57">
        <v>157720</v>
      </c>
      <c r="L23" s="28">
        <v>156878</v>
      </c>
      <c r="M23" s="58">
        <f t="shared" si="3"/>
        <v>0.99466142531067714</v>
      </c>
      <c r="N23" s="57">
        <v>482956</v>
      </c>
      <c r="O23" s="29">
        <v>466020</v>
      </c>
      <c r="P23" s="58">
        <f t="shared" si="4"/>
        <v>0.96493262326174645</v>
      </c>
      <c r="Q23" s="57">
        <v>314757</v>
      </c>
      <c r="R23" s="59">
        <v>313439</v>
      </c>
      <c r="S23" s="58">
        <f t="shared" si="5"/>
        <v>0.99581264276886616</v>
      </c>
      <c r="T23" s="57">
        <v>328153</v>
      </c>
      <c r="U23" s="23">
        <v>327264</v>
      </c>
      <c r="V23" s="58">
        <f t="shared" si="6"/>
        <v>0.99729089784338398</v>
      </c>
      <c r="W23" s="57">
        <v>187475</v>
      </c>
      <c r="X23" s="22">
        <v>187469</v>
      </c>
      <c r="Y23" s="58">
        <f t="shared" si="7"/>
        <v>0.9999679957327644</v>
      </c>
    </row>
    <row r="24" spans="1:25" ht="15" thickBot="1">
      <c r="A24" t="s">
        <v>141</v>
      </c>
      <c r="B24" s="57">
        <v>323</v>
      </c>
      <c r="C24" s="31">
        <v>323</v>
      </c>
      <c r="D24">
        <f t="shared" si="0"/>
        <v>1</v>
      </c>
      <c r="E24" s="57">
        <v>353801</v>
      </c>
      <c r="F24" s="27">
        <v>347866</v>
      </c>
      <c r="G24">
        <f t="shared" si="1"/>
        <v>0.98322503328142086</v>
      </c>
      <c r="H24" s="57">
        <v>188113</v>
      </c>
      <c r="I24" s="26">
        <v>186562</v>
      </c>
      <c r="J24" s="58">
        <f t="shared" si="2"/>
        <v>0.99175495579784489</v>
      </c>
      <c r="K24" s="57">
        <v>159540</v>
      </c>
      <c r="L24" s="28">
        <v>157866</v>
      </c>
      <c r="M24" s="58">
        <f t="shared" si="3"/>
        <v>0.98950733358405418</v>
      </c>
      <c r="N24" s="57">
        <v>442017</v>
      </c>
      <c r="O24" s="29">
        <v>411845</v>
      </c>
      <c r="P24" s="58">
        <f t="shared" si="4"/>
        <v>0.93174018193870367</v>
      </c>
      <c r="Q24" s="57">
        <v>257617</v>
      </c>
      <c r="R24" s="59">
        <v>256398</v>
      </c>
      <c r="S24" s="58">
        <f t="shared" si="5"/>
        <v>0.99526816941428553</v>
      </c>
      <c r="T24" s="57">
        <v>266040</v>
      </c>
      <c r="U24" s="23">
        <v>265190</v>
      </c>
      <c r="V24" s="58">
        <f t="shared" si="6"/>
        <v>0.9968049917305668</v>
      </c>
      <c r="W24" s="57">
        <v>238913</v>
      </c>
      <c r="X24" s="22">
        <v>238899</v>
      </c>
      <c r="Y24" s="58">
        <f t="shared" si="7"/>
        <v>0.99994140126322129</v>
      </c>
    </row>
    <row r="25" spans="1:25" ht="15" thickBot="1">
      <c r="A25" t="s">
        <v>144</v>
      </c>
      <c r="B25" s="57">
        <v>302</v>
      </c>
      <c r="C25" s="31">
        <v>302</v>
      </c>
      <c r="D25">
        <f t="shared" si="0"/>
        <v>1</v>
      </c>
      <c r="E25" s="57">
        <v>346516</v>
      </c>
      <c r="F25" s="27">
        <v>340716</v>
      </c>
      <c r="G25">
        <f t="shared" si="1"/>
        <v>0.9832619561578686</v>
      </c>
      <c r="H25" s="57">
        <v>201667</v>
      </c>
      <c r="I25" s="26">
        <v>199856</v>
      </c>
      <c r="J25" s="58">
        <f t="shared" si="2"/>
        <v>0.99101984955396771</v>
      </c>
      <c r="K25" s="57">
        <v>186163</v>
      </c>
      <c r="L25" s="28">
        <v>184330</v>
      </c>
      <c r="M25" s="58">
        <f t="shared" si="3"/>
        <v>0.99015378995826242</v>
      </c>
      <c r="N25" s="57">
        <v>565440</v>
      </c>
      <c r="O25" s="29">
        <v>546800</v>
      </c>
      <c r="P25" s="58">
        <f t="shared" si="4"/>
        <v>0.96703452178834182</v>
      </c>
      <c r="Q25" s="57">
        <v>360751</v>
      </c>
      <c r="R25" s="59">
        <v>359070</v>
      </c>
      <c r="S25" s="58">
        <f t="shared" si="5"/>
        <v>0.99534027625703048</v>
      </c>
      <c r="T25" s="57">
        <v>279211</v>
      </c>
      <c r="U25" s="23">
        <v>278455</v>
      </c>
      <c r="V25" s="58">
        <f t="shared" si="6"/>
        <v>0.99729237028627093</v>
      </c>
      <c r="W25" s="57">
        <v>195834</v>
      </c>
      <c r="X25" s="22">
        <v>195824</v>
      </c>
      <c r="Y25" s="58">
        <f t="shared" si="7"/>
        <v>0.99994893634404647</v>
      </c>
    </row>
    <row r="26" spans="1:25" ht="15" thickBot="1">
      <c r="A26" t="s">
        <v>135</v>
      </c>
      <c r="B26" s="57">
        <v>398</v>
      </c>
      <c r="C26" s="31">
        <v>398</v>
      </c>
      <c r="D26">
        <f t="shared" si="0"/>
        <v>1</v>
      </c>
      <c r="E26" s="57">
        <v>316638</v>
      </c>
      <c r="F26" s="27">
        <v>311731</v>
      </c>
      <c r="G26">
        <f t="shared" si="1"/>
        <v>0.9845028076225848</v>
      </c>
      <c r="H26" s="57">
        <v>221597</v>
      </c>
      <c r="I26" s="26">
        <v>220048</v>
      </c>
      <c r="J26" s="58">
        <f t="shared" si="2"/>
        <v>0.99300983316561142</v>
      </c>
      <c r="K26" s="57">
        <v>233383</v>
      </c>
      <c r="L26" s="28">
        <v>231064</v>
      </c>
      <c r="M26" s="58">
        <f t="shared" si="3"/>
        <v>0.99006354361714433</v>
      </c>
      <c r="N26" s="57">
        <v>711436</v>
      </c>
      <c r="O26" s="29">
        <v>688016</v>
      </c>
      <c r="P26" s="58">
        <f t="shared" si="4"/>
        <v>0.96708066502116841</v>
      </c>
      <c r="Q26" s="57">
        <v>491929</v>
      </c>
      <c r="R26" s="59">
        <v>490001</v>
      </c>
      <c r="S26" s="58">
        <f t="shared" si="5"/>
        <v>0.99608073522805118</v>
      </c>
      <c r="T26" s="57">
        <v>352687</v>
      </c>
      <c r="U26" s="23">
        <v>351773</v>
      </c>
      <c r="V26" s="58">
        <f t="shared" si="6"/>
        <v>0.99740846699764951</v>
      </c>
      <c r="W26" s="57">
        <v>171446</v>
      </c>
      <c r="X26" s="22">
        <v>171440</v>
      </c>
      <c r="Y26" s="58">
        <f t="shared" si="7"/>
        <v>0.99996500355797158</v>
      </c>
    </row>
    <row r="27" spans="1:25" ht="15" thickBot="1">
      <c r="A27" t="s">
        <v>143</v>
      </c>
      <c r="B27" s="57">
        <v>182</v>
      </c>
      <c r="C27" s="31">
        <v>182</v>
      </c>
      <c r="D27">
        <f t="shared" si="0"/>
        <v>1</v>
      </c>
      <c r="E27" s="57">
        <v>221063</v>
      </c>
      <c r="F27" s="27">
        <v>217607</v>
      </c>
      <c r="G27">
        <f t="shared" si="1"/>
        <v>0.98436644757376857</v>
      </c>
      <c r="H27" s="57">
        <v>187501</v>
      </c>
      <c r="I27" s="26">
        <v>186430</v>
      </c>
      <c r="J27" s="58">
        <f t="shared" si="2"/>
        <v>0.99428803046383751</v>
      </c>
      <c r="K27" s="57">
        <v>215605</v>
      </c>
      <c r="L27" s="28">
        <v>213677</v>
      </c>
      <c r="M27" s="58">
        <f t="shared" si="3"/>
        <v>0.99105772129588832</v>
      </c>
      <c r="N27" s="57">
        <v>768639</v>
      </c>
      <c r="O27" s="29">
        <v>745060</v>
      </c>
      <c r="P27" s="58">
        <f t="shared" si="4"/>
        <v>0.96932370072296614</v>
      </c>
      <c r="Q27" s="57">
        <v>527047</v>
      </c>
      <c r="R27" s="59">
        <v>525172</v>
      </c>
      <c r="S27" s="58">
        <f t="shared" si="5"/>
        <v>0.99644244251461445</v>
      </c>
      <c r="T27" s="57">
        <v>342505</v>
      </c>
      <c r="U27" s="23">
        <v>341834</v>
      </c>
      <c r="V27" s="58">
        <f t="shared" si="6"/>
        <v>0.99804090451234284</v>
      </c>
      <c r="W27" s="57">
        <v>151542</v>
      </c>
      <c r="X27" s="22">
        <v>151540</v>
      </c>
      <c r="Y27" s="58">
        <f t="shared" si="7"/>
        <v>0.99998680233862558</v>
      </c>
    </row>
    <row r="28" spans="1:25" ht="15" thickBot="1">
      <c r="A28" t="s">
        <v>145</v>
      </c>
      <c r="B28" s="57">
        <v>349</v>
      </c>
      <c r="C28" s="31">
        <v>349</v>
      </c>
      <c r="D28">
        <f t="shared" si="0"/>
        <v>1</v>
      </c>
      <c r="E28" s="57">
        <v>265065</v>
      </c>
      <c r="F28" s="27">
        <v>260758</v>
      </c>
      <c r="G28">
        <f t="shared" si="1"/>
        <v>0.98375115537698299</v>
      </c>
      <c r="H28" s="57">
        <v>188126</v>
      </c>
      <c r="I28" s="26">
        <v>186969</v>
      </c>
      <c r="J28" s="58">
        <f t="shared" si="2"/>
        <v>0.99384986657878227</v>
      </c>
      <c r="K28" s="57">
        <v>192178</v>
      </c>
      <c r="L28" s="28">
        <v>191106</v>
      </c>
      <c r="M28" s="58">
        <f t="shared" si="3"/>
        <v>0.99442183808760631</v>
      </c>
      <c r="N28" s="57">
        <v>700217</v>
      </c>
      <c r="O28" s="29">
        <v>678758</v>
      </c>
      <c r="P28" s="58">
        <f t="shared" si="4"/>
        <v>0.96935378604061317</v>
      </c>
      <c r="Q28" s="57">
        <v>464993</v>
      </c>
      <c r="R28" s="59">
        <v>463088</v>
      </c>
      <c r="S28" s="58">
        <f t="shared" si="5"/>
        <v>0.99590316413365365</v>
      </c>
      <c r="T28" s="57">
        <v>428685</v>
      </c>
      <c r="U28" s="23">
        <v>427662</v>
      </c>
      <c r="V28" s="58">
        <f t="shared" si="6"/>
        <v>0.99761363238741729</v>
      </c>
      <c r="W28" s="57">
        <v>206268</v>
      </c>
      <c r="X28" s="22">
        <v>206258</v>
      </c>
      <c r="Y28" s="58">
        <f t="shared" si="7"/>
        <v>0.99995151938255089</v>
      </c>
    </row>
    <row r="29" spans="1:25" ht="15" thickBot="1">
      <c r="A29" t="s">
        <v>149</v>
      </c>
      <c r="B29" s="57">
        <v>384</v>
      </c>
      <c r="C29" s="31">
        <v>384</v>
      </c>
      <c r="D29">
        <f t="shared" si="0"/>
        <v>1</v>
      </c>
      <c r="E29" s="57">
        <v>301155</v>
      </c>
      <c r="F29" s="27">
        <v>296429</v>
      </c>
      <c r="G29">
        <f t="shared" si="1"/>
        <v>0.9843070843917584</v>
      </c>
      <c r="H29" s="57">
        <v>188432</v>
      </c>
      <c r="I29" s="26">
        <v>187260</v>
      </c>
      <c r="J29" s="58">
        <f t="shared" si="2"/>
        <v>0.99378024963912714</v>
      </c>
      <c r="K29" s="57">
        <v>162705</v>
      </c>
      <c r="L29" s="28">
        <v>161856</v>
      </c>
      <c r="M29" s="58">
        <f t="shared" si="3"/>
        <v>0.99478196736424818</v>
      </c>
      <c r="N29" s="57">
        <v>619134</v>
      </c>
      <c r="O29" s="29">
        <v>600265</v>
      </c>
      <c r="P29" s="58">
        <f t="shared" si="4"/>
        <v>0.96952356032781273</v>
      </c>
      <c r="Q29" s="57">
        <v>390280</v>
      </c>
      <c r="R29" s="59">
        <v>388526</v>
      </c>
      <c r="S29" s="58">
        <f t="shared" si="5"/>
        <v>0.99550579071435896</v>
      </c>
      <c r="T29" s="57">
        <v>361130</v>
      </c>
      <c r="U29" s="23">
        <v>360180</v>
      </c>
      <c r="V29" s="58">
        <f t="shared" si="6"/>
        <v>0.99736936837150059</v>
      </c>
      <c r="W29" s="57">
        <v>192784</v>
      </c>
      <c r="X29" s="22">
        <v>192777</v>
      </c>
      <c r="Y29" s="58">
        <f t="shared" si="7"/>
        <v>0.99996368993277451</v>
      </c>
    </row>
    <row r="30" spans="1:25" ht="15" thickBot="1">
      <c r="A30" t="s">
        <v>137</v>
      </c>
      <c r="B30" s="57">
        <v>484</v>
      </c>
      <c r="C30" s="31">
        <v>484</v>
      </c>
      <c r="D30">
        <f t="shared" si="0"/>
        <v>1</v>
      </c>
      <c r="E30" s="57">
        <v>336363</v>
      </c>
      <c r="F30" s="27">
        <v>331170</v>
      </c>
      <c r="G30">
        <f t="shared" si="1"/>
        <v>0.98456132214304193</v>
      </c>
      <c r="H30" s="57">
        <v>225312</v>
      </c>
      <c r="I30" s="26">
        <v>223955</v>
      </c>
      <c r="J30" s="58">
        <f t="shared" si="2"/>
        <v>0.99397724044879987</v>
      </c>
      <c r="K30" s="57">
        <v>167818</v>
      </c>
      <c r="L30" s="28">
        <v>167022</v>
      </c>
      <c r="M30" s="58">
        <f t="shared" si="3"/>
        <v>0.99525676625868498</v>
      </c>
      <c r="N30" s="57">
        <v>592368</v>
      </c>
      <c r="O30" s="29">
        <v>573091</v>
      </c>
      <c r="P30" s="58">
        <f t="shared" si="4"/>
        <v>0.96745772897928317</v>
      </c>
      <c r="Q30" s="57">
        <v>442831</v>
      </c>
      <c r="R30" s="59">
        <v>441160</v>
      </c>
      <c r="S30" s="58">
        <f t="shared" si="5"/>
        <v>0.99622655143835914</v>
      </c>
      <c r="T30" s="57">
        <v>386984</v>
      </c>
      <c r="U30" s="23">
        <v>386024</v>
      </c>
      <c r="V30" s="58">
        <f t="shared" si="6"/>
        <v>0.99751927728278167</v>
      </c>
      <c r="W30" s="57">
        <v>185175</v>
      </c>
      <c r="X30" s="22">
        <v>185164</v>
      </c>
      <c r="Y30" s="58">
        <f t="shared" si="7"/>
        <v>0.99994059673282032</v>
      </c>
    </row>
    <row r="31" spans="1:25" ht="15" thickBot="1">
      <c r="A31" t="s">
        <v>138</v>
      </c>
      <c r="B31" s="57">
        <v>371</v>
      </c>
      <c r="C31" s="31">
        <v>370</v>
      </c>
      <c r="D31">
        <f t="shared" si="0"/>
        <v>0.99730458221024254</v>
      </c>
      <c r="E31" s="57">
        <v>359471</v>
      </c>
      <c r="F31" s="27">
        <v>353551</v>
      </c>
      <c r="G31">
        <f t="shared" si="1"/>
        <v>0.98353135579782514</v>
      </c>
      <c r="H31" s="57">
        <v>219765</v>
      </c>
      <c r="I31" s="26">
        <v>218219</v>
      </c>
      <c r="J31" s="58">
        <f t="shared" si="2"/>
        <v>0.99296521284098926</v>
      </c>
      <c r="K31" s="57">
        <v>151841</v>
      </c>
      <c r="L31" s="28">
        <v>150947</v>
      </c>
      <c r="M31" s="58">
        <f t="shared" si="3"/>
        <v>0.99411226216897941</v>
      </c>
      <c r="N31" s="57">
        <v>542759</v>
      </c>
      <c r="O31" s="29">
        <v>524420</v>
      </c>
      <c r="P31" s="58">
        <f t="shared" si="4"/>
        <v>0.96621152297796997</v>
      </c>
      <c r="Q31" s="57">
        <v>380909</v>
      </c>
      <c r="R31" s="59">
        <v>379402</v>
      </c>
      <c r="S31" s="58">
        <f t="shared" si="5"/>
        <v>0.99604367447343067</v>
      </c>
      <c r="T31" s="57">
        <v>309303</v>
      </c>
      <c r="U31" s="23">
        <v>308508</v>
      </c>
      <c r="V31" s="58">
        <f t="shared" si="6"/>
        <v>0.99742970485252325</v>
      </c>
      <c r="W31" s="57">
        <v>168580</v>
      </c>
      <c r="X31" s="22">
        <v>168570</v>
      </c>
      <c r="Y31" s="58">
        <f t="shared" si="7"/>
        <v>0.99994068098232292</v>
      </c>
    </row>
    <row r="32" spans="1:25" ht="15" thickBot="1">
      <c r="A32" t="s">
        <v>147</v>
      </c>
      <c r="B32" s="57">
        <v>609</v>
      </c>
      <c r="C32" s="31">
        <v>607</v>
      </c>
      <c r="D32">
        <f t="shared" si="0"/>
        <v>0.99671592775041051</v>
      </c>
      <c r="E32" s="57">
        <v>721131</v>
      </c>
      <c r="F32" s="21">
        <v>709954</v>
      </c>
      <c r="G32">
        <f t="shared" si="1"/>
        <v>0.98450073564997209</v>
      </c>
      <c r="H32" s="57">
        <v>420875</v>
      </c>
      <c r="I32" s="24">
        <v>418041</v>
      </c>
      <c r="J32" s="58">
        <f t="shared" si="2"/>
        <v>0.9932664092664093</v>
      </c>
      <c r="K32" s="57">
        <v>328804</v>
      </c>
      <c r="L32" s="28">
        <v>327271</v>
      </c>
      <c r="M32" s="58">
        <f t="shared" si="3"/>
        <v>0.99533764796048707</v>
      </c>
      <c r="N32" s="57">
        <v>1147849</v>
      </c>
      <c r="O32" s="29">
        <v>1110667</v>
      </c>
      <c r="P32" s="58">
        <f t="shared" si="4"/>
        <v>0.96760723753734157</v>
      </c>
      <c r="Q32" s="57">
        <v>873427</v>
      </c>
      <c r="R32" s="59">
        <v>870515</v>
      </c>
      <c r="S32" s="58">
        <f t="shared" si="5"/>
        <v>0.99666600643213454</v>
      </c>
      <c r="T32" s="57">
        <v>750774</v>
      </c>
      <c r="U32" s="23">
        <v>749108</v>
      </c>
      <c r="V32" s="58">
        <f t="shared" si="6"/>
        <v>0.99778095671933231</v>
      </c>
      <c r="W32" s="57">
        <v>396207</v>
      </c>
      <c r="X32" s="22">
        <v>396196</v>
      </c>
      <c r="Y32" s="58">
        <f t="shared" si="7"/>
        <v>0.99997223673483815</v>
      </c>
    </row>
    <row r="33" spans="2:25">
      <c r="B33" s="57">
        <f>SUM(B15:B32)</f>
        <v>8704</v>
      </c>
      <c r="C33" t="s">
        <v>162</v>
      </c>
      <c r="D33" s="63">
        <f>AVERAGE(D15:D32)</f>
        <v>0.99872031246552895</v>
      </c>
      <c r="E33" s="57">
        <f>SUM(E15:E32)</f>
        <v>7318596</v>
      </c>
      <c r="F33" t="s">
        <v>162</v>
      </c>
      <c r="G33" s="63">
        <f>AVERAGE(G15:G32)</f>
        <v>0.98435504603188406</v>
      </c>
      <c r="H33" s="57">
        <f>SUM(H15:H32)</f>
        <v>4531243</v>
      </c>
      <c r="I33" t="s">
        <v>162</v>
      </c>
      <c r="J33" s="64">
        <f>AVERAGE(J15:J32)</f>
        <v>0.99333833168708985</v>
      </c>
      <c r="K33" s="57">
        <f>SUM(K15:K32)</f>
        <v>3948303</v>
      </c>
      <c r="L33" t="s">
        <v>162</v>
      </c>
      <c r="M33" s="64">
        <f>AVERAGE(M15:M32)</f>
        <v>0.9924287024879983</v>
      </c>
      <c r="N33" s="57">
        <f>SUM(N15:N32)</f>
        <v>12805560</v>
      </c>
      <c r="O33" t="s">
        <v>162</v>
      </c>
      <c r="P33" s="64">
        <f>AVERAGE(P15:P32)</f>
        <v>0.96683827205885797</v>
      </c>
      <c r="Q33" s="57">
        <f>SUM(Q15:Q32)</f>
        <v>9663770</v>
      </c>
      <c r="R33" t="s">
        <v>162</v>
      </c>
      <c r="S33" s="64">
        <f>AVERAGE(S15:S32)</f>
        <v>0.99637607464888234</v>
      </c>
      <c r="T33" s="57">
        <f>SUM(T15:T32)</f>
        <v>7623916</v>
      </c>
      <c r="U33" t="s">
        <v>162</v>
      </c>
      <c r="V33" s="64">
        <f>AVERAGE(V15:V32)</f>
        <v>0.99759412999773445</v>
      </c>
      <c r="W33" s="57">
        <f>SUM(W15:W32)</f>
        <v>4041836</v>
      </c>
      <c r="X33" t="s">
        <v>162</v>
      </c>
      <c r="Y33" s="64">
        <f>AVERAGE(Y15:Y32)</f>
        <v>0.99995930576244285</v>
      </c>
    </row>
    <row r="34" spans="2:25">
      <c r="B34" s="62" t="s">
        <v>166</v>
      </c>
      <c r="C34" s="60">
        <v>0</v>
      </c>
      <c r="D34" s="63">
        <f>C34*100/B33</f>
        <v>0</v>
      </c>
      <c r="E34" s="62" t="s">
        <v>163</v>
      </c>
      <c r="F34" s="60">
        <v>75</v>
      </c>
      <c r="G34" s="63">
        <f>F34*100/E33</f>
        <v>1.0247867213875447E-3</v>
      </c>
      <c r="H34" s="62" t="s">
        <v>163</v>
      </c>
      <c r="I34" s="60">
        <v>8</v>
      </c>
      <c r="J34" s="64">
        <f>I34*100/H33</f>
        <v>1.7655199688032622E-4</v>
      </c>
      <c r="K34" s="62" t="s">
        <v>163</v>
      </c>
      <c r="L34" s="60">
        <v>3</v>
      </c>
      <c r="M34" s="64">
        <f>L34*100/K33</f>
        <v>7.5982010499194211E-5</v>
      </c>
      <c r="N34" s="62" t="s">
        <v>163</v>
      </c>
      <c r="O34" s="60">
        <v>95</v>
      </c>
      <c r="P34" s="64">
        <f>O34*100/N33</f>
        <v>7.4186525228104043E-4</v>
      </c>
      <c r="Q34" s="62" t="s">
        <v>163</v>
      </c>
      <c r="R34" s="60">
        <v>31</v>
      </c>
      <c r="S34" s="64">
        <f>R34*100/Q33</f>
        <v>3.2078578029071472E-4</v>
      </c>
      <c r="T34" s="62" t="s">
        <v>163</v>
      </c>
      <c r="U34" s="60">
        <v>2</v>
      </c>
      <c r="V34" s="64">
        <f>U34*100/T33</f>
        <v>2.6233237616993682E-5</v>
      </c>
      <c r="W34" s="62" t="s">
        <v>163</v>
      </c>
      <c r="X34" s="60">
        <v>0</v>
      </c>
      <c r="Y34" s="64">
        <f>X34*100/W33</f>
        <v>0</v>
      </c>
    </row>
  </sheetData>
  <mergeCells count="2">
    <mergeCell ref="B2:H3"/>
    <mergeCell ref="I2:I3"/>
  </mergeCells>
  <conditionalFormatting sqref="B4:C4">
    <cfRule type="containsText" dxfId="41" priority="24" operator="containsText" text="G">
      <formula>NOT(ISERROR(SEARCH("G",B4)))</formula>
    </cfRule>
  </conditionalFormatting>
  <conditionalFormatting sqref="D4">
    <cfRule type="containsText" dxfId="40" priority="23" operator="containsText" text="A">
      <formula>NOT(ISERROR(SEARCH("A",D4)))</formula>
    </cfRule>
  </conditionalFormatting>
  <conditionalFormatting sqref="B5 D5">
    <cfRule type="containsText" dxfId="39" priority="22" operator="containsText" text="K">
      <formula>NOT(ISERROR(SEARCH("K",B5)))</formula>
    </cfRule>
  </conditionalFormatting>
  <conditionalFormatting sqref="C5">
    <cfRule type="containsText" dxfId="38" priority="21" operator="containsText" text="M">
      <formula>NOT(ISERROR(SEARCH("M",C5)))</formula>
    </cfRule>
  </conditionalFormatting>
  <conditionalFormatting sqref="E5">
    <cfRule type="containsText" dxfId="37" priority="20" operator="containsText" text="I">
      <formula>NOT(ISERROR(SEARCH("I",E5)))</formula>
    </cfRule>
  </conditionalFormatting>
  <conditionalFormatting sqref="C6">
    <cfRule type="containsText" dxfId="36" priority="19" operator="containsText" text="I">
      <formula>NOT(ISERROR(SEARCH("I",C6)))</formula>
    </cfRule>
  </conditionalFormatting>
  <conditionalFormatting sqref="C7">
    <cfRule type="containsText" dxfId="35" priority="18" operator="containsText" text="T">
      <formula>NOT(ISERROR(SEARCH("T",C7)))</formula>
    </cfRule>
  </conditionalFormatting>
  <conditionalFormatting sqref="B7">
    <cfRule type="containsText" dxfId="34" priority="17" operator="containsText" text="V">
      <formula>NOT(ISERROR(SEARCH("V",B7)))</formula>
    </cfRule>
  </conditionalFormatting>
  <conditionalFormatting sqref="D7">
    <cfRule type="containsText" dxfId="33" priority="16" operator="containsText" text="Y">
      <formula>NOT(ISERROR(SEARCH("Y",D7)))</formula>
    </cfRule>
  </conditionalFormatting>
  <conditionalFormatting sqref="G8">
    <cfRule type="containsText" dxfId="32" priority="15" operator="containsText" text="D">
      <formula>NOT(ISERROR(SEARCH("D",G8)))</formula>
    </cfRule>
  </conditionalFormatting>
  <conditionalFormatting sqref="F8">
    <cfRule type="containsText" dxfId="31" priority="14" operator="containsText" text="K">
      <formula>NOT(ISERROR(SEARCH("K",F8)))</formula>
    </cfRule>
  </conditionalFormatting>
  <conditionalFormatting sqref="E8">
    <cfRule type="containsText" dxfId="30" priority="13" operator="containsText" text="N">
      <formula>NOT(ISERROR(SEARCH("N",E8)))</formula>
    </cfRule>
  </conditionalFormatting>
  <conditionalFormatting sqref="H8">
    <cfRule type="containsText" dxfId="29" priority="12" operator="containsText" text="Y">
      <formula>NOT(ISERROR(SEARCH("Y",H8)))</formula>
    </cfRule>
  </conditionalFormatting>
  <conditionalFormatting sqref="B8">
    <cfRule type="containsText" dxfId="28" priority="11" operator="containsText" text="S">
      <formula>NOT(ISERROR(SEARCH("S",B8)))</formula>
    </cfRule>
  </conditionalFormatting>
  <conditionalFormatting sqref="D8">
    <cfRule type="containsText" dxfId="27" priority="10" operator="containsText" text="D">
      <formula>NOT(ISERROR(SEARCH("D",D8)))</formula>
    </cfRule>
  </conditionalFormatting>
  <conditionalFormatting sqref="D8">
    <cfRule type="containsText" dxfId="26" priority="8" operator="containsText" text="H">
      <formula>NOT(ISERROR(SEARCH("H",D8)))</formula>
    </cfRule>
    <cfRule type="containsText" dxfId="25" priority="9" operator="containsText" text="D">
      <formula>NOT(ISERROR(SEARCH("D",D8)))</formula>
    </cfRule>
  </conditionalFormatting>
  <conditionalFormatting sqref="D9">
    <cfRule type="containsText" dxfId="24" priority="7" operator="containsText" text="N">
      <formula>NOT(ISERROR(SEARCH("N",D9)))</formula>
    </cfRule>
  </conditionalFormatting>
  <conditionalFormatting sqref="C9">
    <cfRule type="containsText" dxfId="23" priority="6" operator="containsText" text="R">
      <formula>NOT(ISERROR(SEARCH("R",C9)))</formula>
    </cfRule>
  </conditionalFormatting>
  <conditionalFormatting sqref="B10">
    <cfRule type="containsText" dxfId="22" priority="3" operator="containsText" text="E">
      <formula>NOT(ISERROR(SEARCH("E",B10)))</formula>
    </cfRule>
    <cfRule type="containsText" dxfId="21" priority="5" operator="containsText" text="N">
      <formula>NOT(ISERROR(SEARCH("N",B10)))</formula>
    </cfRule>
  </conditionalFormatting>
  <conditionalFormatting sqref="B10">
    <cfRule type="containsText" dxfId="20" priority="4" operator="containsText" text="E">
      <formula>NOT(ISERROR(SEARCH("E",B10)))</formula>
    </cfRule>
  </conditionalFormatting>
  <conditionalFormatting sqref="C11:C12">
    <cfRule type="containsText" dxfId="19" priority="2" operator="containsText" text="A">
      <formula>NOT(ISERROR(SEARCH("A",C11)))</formula>
    </cfRule>
  </conditionalFormatting>
  <conditionalFormatting sqref="B11:B12">
    <cfRule type="containsText" dxfId="18" priority="1" operator="containsText" text="N">
      <formula>NOT(ISERROR(SEARCH("N",B11)))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3AF3C-DD01-8D4F-AC28-AA7679DD8F09}">
  <dimension ref="A1:AS41"/>
  <sheetViews>
    <sheetView workbookViewId="0">
      <selection activeCell="D20" sqref="D20"/>
    </sheetView>
  </sheetViews>
  <sheetFormatPr defaultColWidth="8.81640625" defaultRowHeight="14.5"/>
  <cols>
    <col min="16" max="16" width="8.81640625" style="41"/>
  </cols>
  <sheetData>
    <row r="1" spans="1:45" ht="18.5">
      <c r="A1" s="72" t="s">
        <v>10</v>
      </c>
      <c r="B1" s="73"/>
      <c r="C1" s="74" t="s">
        <v>11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</row>
    <row r="2" spans="1:45" ht="15" thickBot="1">
      <c r="A2" s="4" t="s">
        <v>12</v>
      </c>
      <c r="B2" s="5" t="s">
        <v>13</v>
      </c>
      <c r="C2" s="2">
        <v>5</v>
      </c>
      <c r="D2" s="2">
        <v>13</v>
      </c>
      <c r="E2" s="2">
        <v>21</v>
      </c>
      <c r="F2" s="2"/>
      <c r="G2" s="2"/>
      <c r="H2" s="2">
        <v>80</v>
      </c>
      <c r="I2" s="2">
        <v>87</v>
      </c>
      <c r="J2" s="3">
        <v>93</v>
      </c>
      <c r="K2" s="2">
        <v>101</v>
      </c>
      <c r="L2" s="2"/>
      <c r="M2" s="2"/>
      <c r="N2" s="3">
        <v>103</v>
      </c>
      <c r="O2" s="2">
        <v>139</v>
      </c>
      <c r="P2" s="34"/>
      <c r="Q2" s="2"/>
      <c r="R2" s="2">
        <v>232</v>
      </c>
      <c r="S2" s="2">
        <v>262</v>
      </c>
      <c r="T2" s="2">
        <v>267</v>
      </c>
      <c r="U2" s="2"/>
      <c r="V2" s="2"/>
      <c r="W2" s="2">
        <v>297</v>
      </c>
      <c r="X2" s="2">
        <v>300</v>
      </c>
      <c r="Y2" s="2">
        <v>305</v>
      </c>
      <c r="Z2" s="2">
        <v>311</v>
      </c>
      <c r="AA2" s="2"/>
      <c r="AB2" s="2">
        <v>321</v>
      </c>
      <c r="AC2" s="2"/>
      <c r="AD2" s="2">
        <v>323</v>
      </c>
      <c r="AE2" s="2">
        <v>324</v>
      </c>
      <c r="AF2" s="2"/>
      <c r="AG2" s="2"/>
      <c r="AH2" s="2">
        <v>359</v>
      </c>
      <c r="AI2" s="2">
        <v>370</v>
      </c>
      <c r="AJ2" s="2">
        <v>375</v>
      </c>
      <c r="AK2" s="2"/>
      <c r="AL2" s="2"/>
      <c r="AM2" s="2">
        <v>426</v>
      </c>
      <c r="AN2" s="2">
        <v>440</v>
      </c>
      <c r="AO2" s="2"/>
      <c r="AP2" s="2"/>
      <c r="AQ2" s="2">
        <v>564</v>
      </c>
      <c r="AR2" s="2">
        <v>568</v>
      </c>
    </row>
    <row r="3" spans="1:45">
      <c r="A3" s="76" t="s">
        <v>14</v>
      </c>
      <c r="B3" s="6" t="s">
        <v>15</v>
      </c>
      <c r="C3" s="7" t="s">
        <v>7</v>
      </c>
      <c r="D3" s="7" t="s">
        <v>16</v>
      </c>
      <c r="E3" s="7" t="s">
        <v>2</v>
      </c>
      <c r="F3" s="7"/>
      <c r="G3" s="7"/>
      <c r="H3" s="7" t="s">
        <v>0</v>
      </c>
      <c r="I3" s="7" t="s">
        <v>1</v>
      </c>
      <c r="J3" s="8" t="s">
        <v>0</v>
      </c>
      <c r="K3" s="7" t="s">
        <v>2</v>
      </c>
      <c r="L3" s="7"/>
      <c r="M3" s="7"/>
      <c r="N3" s="8" t="s">
        <v>8</v>
      </c>
      <c r="O3" s="7" t="s">
        <v>8</v>
      </c>
      <c r="P3" s="78" t="s">
        <v>105</v>
      </c>
      <c r="Q3" s="78"/>
      <c r="R3" s="7" t="s">
        <v>17</v>
      </c>
      <c r="S3" s="7" t="s">
        <v>7</v>
      </c>
      <c r="T3" s="7" t="s">
        <v>18</v>
      </c>
      <c r="U3" s="7"/>
      <c r="V3" s="7"/>
      <c r="W3" s="7" t="s">
        <v>6</v>
      </c>
      <c r="X3" s="7" t="s">
        <v>7</v>
      </c>
      <c r="Y3" s="7" t="s">
        <v>19</v>
      </c>
      <c r="Z3" s="7" t="s">
        <v>20</v>
      </c>
      <c r="AA3" s="7"/>
      <c r="AB3" s="7" t="s">
        <v>9</v>
      </c>
      <c r="AC3" s="7"/>
      <c r="AD3" s="7" t="s">
        <v>19</v>
      </c>
      <c r="AE3" s="7" t="s">
        <v>21</v>
      </c>
      <c r="AF3" s="7"/>
      <c r="AG3" s="7"/>
      <c r="AH3" s="7" t="s">
        <v>22</v>
      </c>
      <c r="AI3" s="7" t="s">
        <v>23</v>
      </c>
      <c r="AJ3" s="7" t="s">
        <v>19</v>
      </c>
      <c r="AK3" s="7"/>
      <c r="AL3" s="7"/>
      <c r="AM3" s="7" t="s">
        <v>9</v>
      </c>
      <c r="AN3" s="7" t="s">
        <v>2</v>
      </c>
      <c r="AO3" s="7"/>
      <c r="AP3" s="7"/>
      <c r="AQ3" s="7" t="s">
        <v>9</v>
      </c>
      <c r="AR3" s="7" t="s">
        <v>7</v>
      </c>
    </row>
    <row r="4" spans="1:45">
      <c r="A4" s="77"/>
      <c r="B4" s="9" t="s">
        <v>24</v>
      </c>
      <c r="C4" s="10" t="s">
        <v>25</v>
      </c>
      <c r="D4" s="10" t="s">
        <v>26</v>
      </c>
      <c r="E4" s="10" t="s">
        <v>27</v>
      </c>
      <c r="F4" s="10"/>
      <c r="G4" s="10"/>
      <c r="H4" s="10" t="s">
        <v>28</v>
      </c>
      <c r="I4" s="10" t="s">
        <v>29</v>
      </c>
      <c r="J4" s="11" t="s">
        <v>28</v>
      </c>
      <c r="K4" s="10" t="s">
        <v>30</v>
      </c>
      <c r="L4" s="10"/>
      <c r="M4" s="10"/>
      <c r="N4" s="11" t="s">
        <v>31</v>
      </c>
      <c r="O4" s="10" t="s">
        <v>32</v>
      </c>
      <c r="P4" s="68"/>
      <c r="Q4" s="68"/>
      <c r="R4" s="12" t="s">
        <v>33</v>
      </c>
      <c r="S4" s="12" t="s">
        <v>34</v>
      </c>
      <c r="T4" s="12" t="s">
        <v>35</v>
      </c>
      <c r="U4" s="12"/>
      <c r="V4" s="12"/>
      <c r="W4" s="12" t="s">
        <v>36</v>
      </c>
      <c r="X4" s="12" t="s">
        <v>34</v>
      </c>
      <c r="Y4" s="10" t="s">
        <v>37</v>
      </c>
      <c r="Z4" s="10" t="s">
        <v>38</v>
      </c>
      <c r="AA4" s="10"/>
      <c r="AB4" s="10" t="s">
        <v>39</v>
      </c>
      <c r="AC4" s="10"/>
      <c r="AD4" s="12" t="s">
        <v>40</v>
      </c>
      <c r="AE4" s="10" t="s">
        <v>41</v>
      </c>
      <c r="AF4" s="10"/>
      <c r="AG4" s="10"/>
      <c r="AH4" s="12" t="s">
        <v>42</v>
      </c>
      <c r="AI4" s="12" t="s">
        <v>43</v>
      </c>
      <c r="AJ4" s="10" t="s">
        <v>37</v>
      </c>
      <c r="AK4" s="10"/>
      <c r="AL4" s="10"/>
      <c r="AM4" s="10" t="s">
        <v>39</v>
      </c>
      <c r="AN4" s="12" t="s">
        <v>27</v>
      </c>
      <c r="AO4" s="10"/>
      <c r="AP4" s="10"/>
      <c r="AQ4" s="10" t="s">
        <v>39</v>
      </c>
      <c r="AR4" s="10" t="s">
        <v>34</v>
      </c>
    </row>
    <row r="5" spans="1:45">
      <c r="A5" s="79" t="s">
        <v>44</v>
      </c>
      <c r="B5" s="13" t="s">
        <v>15</v>
      </c>
      <c r="C5" s="14" t="s">
        <v>45</v>
      </c>
      <c r="D5" s="14" t="s">
        <v>46</v>
      </c>
      <c r="E5" s="14" t="s">
        <v>47</v>
      </c>
      <c r="F5" s="14"/>
      <c r="G5" s="14"/>
      <c r="H5" s="14" t="s">
        <v>48</v>
      </c>
      <c r="I5" s="14" t="s">
        <v>49</v>
      </c>
      <c r="J5" s="15" t="s">
        <v>9</v>
      </c>
      <c r="K5" s="14" t="s">
        <v>50</v>
      </c>
      <c r="L5" s="14"/>
      <c r="M5" s="14"/>
      <c r="N5" s="15" t="s">
        <v>7</v>
      </c>
      <c r="O5" s="14" t="s">
        <v>8</v>
      </c>
      <c r="P5" s="68"/>
      <c r="Q5" s="68"/>
      <c r="R5" s="14" t="s">
        <v>4</v>
      </c>
      <c r="S5" s="14" t="s">
        <v>51</v>
      </c>
      <c r="T5" s="14" t="s">
        <v>52</v>
      </c>
      <c r="U5" s="14"/>
      <c r="V5" s="14"/>
      <c r="W5" s="14" t="s">
        <v>53</v>
      </c>
      <c r="X5" s="14" t="s">
        <v>22</v>
      </c>
      <c r="Y5" s="14" t="s">
        <v>54</v>
      </c>
      <c r="Z5" s="14" t="s">
        <v>19</v>
      </c>
      <c r="AA5" s="14"/>
      <c r="AB5" s="14" t="s">
        <v>55</v>
      </c>
      <c r="AC5" s="14"/>
      <c r="AD5" s="14" t="s">
        <v>20</v>
      </c>
      <c r="AE5" s="14" t="s">
        <v>56</v>
      </c>
      <c r="AF5" s="14"/>
      <c r="AG5" s="14"/>
      <c r="AH5" s="14" t="s">
        <v>7</v>
      </c>
      <c r="AI5" s="14" t="s">
        <v>57</v>
      </c>
      <c r="AJ5" s="14" t="s">
        <v>58</v>
      </c>
      <c r="AK5" s="14"/>
      <c r="AL5" s="14"/>
      <c r="AM5" s="14" t="s">
        <v>59</v>
      </c>
      <c r="AN5" s="14" t="s">
        <v>47</v>
      </c>
      <c r="AO5" s="14"/>
      <c r="AP5" s="14"/>
      <c r="AQ5" s="14" t="s">
        <v>60</v>
      </c>
      <c r="AR5" s="14" t="s">
        <v>22</v>
      </c>
    </row>
    <row r="6" spans="1:45">
      <c r="A6" s="77"/>
      <c r="B6" s="16" t="s">
        <v>24</v>
      </c>
      <c r="C6" s="12" t="s">
        <v>61</v>
      </c>
      <c r="D6" s="12" t="s">
        <v>62</v>
      </c>
      <c r="E6" s="12" t="s">
        <v>63</v>
      </c>
      <c r="F6" s="12"/>
      <c r="G6" s="12"/>
      <c r="H6" s="12" t="s">
        <v>64</v>
      </c>
      <c r="I6" s="12" t="s">
        <v>65</v>
      </c>
      <c r="J6" s="17" t="s">
        <v>66</v>
      </c>
      <c r="K6" s="12" t="s">
        <v>67</v>
      </c>
      <c r="L6" s="12"/>
      <c r="M6" s="12"/>
      <c r="N6" s="17" t="s">
        <v>25</v>
      </c>
      <c r="O6" s="12" t="s">
        <v>32</v>
      </c>
      <c r="P6" s="68"/>
      <c r="Q6" s="68"/>
      <c r="R6" s="12" t="s">
        <v>68</v>
      </c>
      <c r="S6" s="12" t="s">
        <v>69</v>
      </c>
      <c r="T6" s="12" t="s">
        <v>70</v>
      </c>
      <c r="U6" s="12"/>
      <c r="V6" s="12"/>
      <c r="W6" s="12" t="s">
        <v>71</v>
      </c>
      <c r="X6" s="12" t="s">
        <v>72</v>
      </c>
      <c r="Y6" s="12" t="s">
        <v>73</v>
      </c>
      <c r="Z6" s="10" t="s">
        <v>37</v>
      </c>
      <c r="AA6" s="10"/>
      <c r="AB6" s="12" t="s">
        <v>74</v>
      </c>
      <c r="AC6" s="12"/>
      <c r="AD6" s="12" t="s">
        <v>75</v>
      </c>
      <c r="AE6" s="12" t="s">
        <v>76</v>
      </c>
      <c r="AF6" s="12"/>
      <c r="AG6" s="12"/>
      <c r="AH6" s="12" t="s">
        <v>25</v>
      </c>
      <c r="AI6" s="12" t="s">
        <v>77</v>
      </c>
      <c r="AJ6" s="12" t="s">
        <v>78</v>
      </c>
      <c r="AK6" s="12"/>
      <c r="AL6" s="12"/>
      <c r="AM6" s="12" t="s">
        <v>79</v>
      </c>
      <c r="AN6" s="12" t="s">
        <v>63</v>
      </c>
      <c r="AO6" s="12"/>
      <c r="AP6" s="12"/>
      <c r="AQ6" s="12" t="s">
        <v>80</v>
      </c>
      <c r="AR6" s="12" t="s">
        <v>72</v>
      </c>
    </row>
    <row r="7" spans="1:45">
      <c r="A7" s="79" t="s">
        <v>81</v>
      </c>
      <c r="B7" s="13" t="s">
        <v>15</v>
      </c>
      <c r="C7" s="14" t="s">
        <v>45</v>
      </c>
      <c r="D7" s="14" t="s">
        <v>46</v>
      </c>
      <c r="E7" s="14" t="s">
        <v>2</v>
      </c>
      <c r="F7" s="14"/>
      <c r="G7" s="14"/>
      <c r="H7" s="14" t="s">
        <v>3</v>
      </c>
      <c r="I7" s="14" t="s">
        <v>49</v>
      </c>
      <c r="J7" s="15" t="s">
        <v>9</v>
      </c>
      <c r="K7" s="18" t="s">
        <v>50</v>
      </c>
      <c r="L7" s="18"/>
      <c r="M7" s="18"/>
      <c r="N7" s="19" t="s">
        <v>7</v>
      </c>
      <c r="O7" s="18" t="s">
        <v>8</v>
      </c>
      <c r="P7" s="68"/>
      <c r="Q7" s="68"/>
      <c r="R7" s="14" t="s">
        <v>4</v>
      </c>
      <c r="S7" s="14" t="s">
        <v>51</v>
      </c>
      <c r="T7" s="14" t="s">
        <v>52</v>
      </c>
      <c r="U7" s="14"/>
      <c r="V7" s="14"/>
      <c r="W7" s="14" t="s">
        <v>53</v>
      </c>
      <c r="X7" s="14" t="s">
        <v>22</v>
      </c>
      <c r="Y7" s="14" t="s">
        <v>54</v>
      </c>
      <c r="Z7" s="14" t="s">
        <v>19</v>
      </c>
      <c r="AA7" s="14"/>
      <c r="AB7" s="14" t="s">
        <v>55</v>
      </c>
      <c r="AC7" s="14"/>
      <c r="AD7" s="14" t="s">
        <v>9</v>
      </c>
      <c r="AE7" s="14" t="s">
        <v>56</v>
      </c>
      <c r="AF7" s="14"/>
      <c r="AG7" s="14"/>
      <c r="AH7" s="14" t="s">
        <v>7</v>
      </c>
      <c r="AI7" s="14" t="s">
        <v>23</v>
      </c>
      <c r="AJ7" s="14" t="s">
        <v>58</v>
      </c>
      <c r="AK7" s="14"/>
      <c r="AL7" s="14"/>
      <c r="AM7" s="14" t="s">
        <v>82</v>
      </c>
      <c r="AN7" s="14" t="s">
        <v>2</v>
      </c>
      <c r="AO7" s="14"/>
      <c r="AP7" s="14"/>
      <c r="AQ7" s="14" t="s">
        <v>60</v>
      </c>
      <c r="AR7" s="14" t="s">
        <v>22</v>
      </c>
    </row>
    <row r="8" spans="1:45">
      <c r="A8" s="77"/>
      <c r="B8" s="16" t="s">
        <v>24</v>
      </c>
      <c r="C8" s="12" t="s">
        <v>61</v>
      </c>
      <c r="D8" s="12" t="s">
        <v>62</v>
      </c>
      <c r="E8" s="12" t="s">
        <v>27</v>
      </c>
      <c r="F8" s="12"/>
      <c r="G8" s="12"/>
      <c r="H8" s="12" t="s">
        <v>83</v>
      </c>
      <c r="I8" s="12" t="s">
        <v>65</v>
      </c>
      <c r="J8" s="17" t="s">
        <v>84</v>
      </c>
      <c r="K8" s="12" t="s">
        <v>67</v>
      </c>
      <c r="L8" s="12"/>
      <c r="M8" s="12"/>
      <c r="N8" s="17" t="s">
        <v>25</v>
      </c>
      <c r="O8" s="12" t="s">
        <v>32</v>
      </c>
      <c r="P8" s="68"/>
      <c r="Q8" s="68"/>
      <c r="R8" s="12" t="s">
        <v>68</v>
      </c>
      <c r="S8" s="12" t="s">
        <v>69</v>
      </c>
      <c r="T8" s="12" t="s">
        <v>70</v>
      </c>
      <c r="U8" s="12"/>
      <c r="V8" s="12"/>
      <c r="W8" s="12" t="s">
        <v>71</v>
      </c>
      <c r="X8" s="12" t="s">
        <v>72</v>
      </c>
      <c r="Y8" s="12" t="s">
        <v>73</v>
      </c>
      <c r="Z8" s="10" t="s">
        <v>37</v>
      </c>
      <c r="AA8" s="10"/>
      <c r="AB8" s="12" t="s">
        <v>85</v>
      </c>
      <c r="AC8" s="12"/>
      <c r="AD8" s="12" t="s">
        <v>84</v>
      </c>
      <c r="AE8" s="12" t="s">
        <v>86</v>
      </c>
      <c r="AF8" s="12"/>
      <c r="AG8" s="12"/>
      <c r="AH8" s="12" t="s">
        <v>25</v>
      </c>
      <c r="AI8" s="10" t="s">
        <v>87</v>
      </c>
      <c r="AJ8" s="12" t="s">
        <v>78</v>
      </c>
      <c r="AK8" s="12"/>
      <c r="AL8" s="12"/>
      <c r="AM8" s="12" t="s">
        <v>78</v>
      </c>
      <c r="AN8" s="12" t="s">
        <v>27</v>
      </c>
      <c r="AO8" s="12"/>
      <c r="AP8" s="12"/>
      <c r="AQ8" s="12" t="s">
        <v>80</v>
      </c>
      <c r="AR8" s="12" t="s">
        <v>72</v>
      </c>
    </row>
    <row r="9" spans="1:45">
      <c r="A9" s="79" t="s">
        <v>88</v>
      </c>
      <c r="B9" s="13" t="s">
        <v>15</v>
      </c>
      <c r="C9" s="14" t="s">
        <v>45</v>
      </c>
      <c r="D9" s="14" t="s">
        <v>16</v>
      </c>
      <c r="E9" s="14" t="s">
        <v>2</v>
      </c>
      <c r="F9" s="14"/>
      <c r="G9" s="14"/>
      <c r="H9" s="14" t="s">
        <v>3</v>
      </c>
      <c r="I9" s="14" t="s">
        <v>89</v>
      </c>
      <c r="J9" s="15" t="s">
        <v>9</v>
      </c>
      <c r="K9" s="14" t="s">
        <v>2</v>
      </c>
      <c r="L9" s="14"/>
      <c r="M9" s="14"/>
      <c r="N9" s="15" t="s">
        <v>7</v>
      </c>
      <c r="O9" s="14" t="s">
        <v>90</v>
      </c>
      <c r="P9" s="68"/>
      <c r="Q9" s="68"/>
      <c r="R9" s="14" t="s">
        <v>4</v>
      </c>
      <c r="S9" s="14" t="s">
        <v>7</v>
      </c>
      <c r="T9" s="14" t="s">
        <v>52</v>
      </c>
      <c r="U9" s="14"/>
      <c r="V9" s="14"/>
      <c r="W9" s="14" t="s">
        <v>7</v>
      </c>
      <c r="X9" s="14" t="s">
        <v>91</v>
      </c>
      <c r="Y9" s="14" t="s">
        <v>21</v>
      </c>
      <c r="Z9" s="14" t="s">
        <v>19</v>
      </c>
      <c r="AA9" s="14"/>
      <c r="AB9" s="14" t="s">
        <v>9</v>
      </c>
      <c r="AC9" s="14"/>
      <c r="AD9" s="14" t="s">
        <v>9</v>
      </c>
      <c r="AE9" s="14" t="s">
        <v>92</v>
      </c>
      <c r="AF9" s="14"/>
      <c r="AG9" s="14"/>
      <c r="AH9" s="14" t="s">
        <v>7</v>
      </c>
      <c r="AI9" s="14" t="s">
        <v>57</v>
      </c>
      <c r="AJ9" s="14" t="s">
        <v>19</v>
      </c>
      <c r="AK9" s="14"/>
      <c r="AL9" s="14"/>
      <c r="AM9" s="14" t="s">
        <v>5</v>
      </c>
      <c r="AN9" s="14" t="s">
        <v>2</v>
      </c>
      <c r="AO9" s="14"/>
      <c r="AP9" s="14"/>
      <c r="AQ9" s="14" t="s">
        <v>6</v>
      </c>
      <c r="AR9" s="14" t="s">
        <v>91</v>
      </c>
    </row>
    <row r="10" spans="1:45" ht="15" thickBot="1">
      <c r="A10" s="77"/>
      <c r="B10" s="16" t="s">
        <v>24</v>
      </c>
      <c r="C10" s="10" t="s">
        <v>61</v>
      </c>
      <c r="D10" s="10" t="s">
        <v>26</v>
      </c>
      <c r="E10" s="10" t="s">
        <v>27</v>
      </c>
      <c r="F10" s="10"/>
      <c r="G10" s="10"/>
      <c r="H10" s="10" t="s">
        <v>83</v>
      </c>
      <c r="I10" s="10" t="s">
        <v>93</v>
      </c>
      <c r="J10" s="11" t="s">
        <v>84</v>
      </c>
      <c r="K10" s="10" t="s">
        <v>30</v>
      </c>
      <c r="L10" s="10"/>
      <c r="M10" s="10"/>
      <c r="N10" s="11" t="s">
        <v>25</v>
      </c>
      <c r="O10" s="10" t="s">
        <v>94</v>
      </c>
      <c r="P10" s="68"/>
      <c r="Q10" s="68"/>
      <c r="R10" s="10" t="s">
        <v>68</v>
      </c>
      <c r="S10" s="10" t="s">
        <v>34</v>
      </c>
      <c r="T10" s="10" t="s">
        <v>70</v>
      </c>
      <c r="U10" s="10"/>
      <c r="V10" s="10"/>
      <c r="W10" s="10" t="s">
        <v>34</v>
      </c>
      <c r="X10" s="10" t="s">
        <v>95</v>
      </c>
      <c r="Y10" s="10" t="s">
        <v>41</v>
      </c>
      <c r="Z10" s="10" t="s">
        <v>37</v>
      </c>
      <c r="AA10" s="10"/>
      <c r="AB10" s="10" t="s">
        <v>96</v>
      </c>
      <c r="AC10" s="10"/>
      <c r="AD10" s="10" t="s">
        <v>84</v>
      </c>
      <c r="AE10" s="10" t="s">
        <v>97</v>
      </c>
      <c r="AF10" s="10"/>
      <c r="AG10" s="10"/>
      <c r="AH10" s="10" t="s">
        <v>25</v>
      </c>
      <c r="AI10" s="10" t="s">
        <v>77</v>
      </c>
      <c r="AJ10" s="10" t="s">
        <v>37</v>
      </c>
      <c r="AK10" s="10"/>
      <c r="AL10" s="10"/>
      <c r="AM10" s="10" t="s">
        <v>98</v>
      </c>
      <c r="AN10" s="10" t="s">
        <v>27</v>
      </c>
      <c r="AO10" s="10"/>
      <c r="AP10" s="10"/>
      <c r="AQ10" s="10" t="s">
        <v>99</v>
      </c>
      <c r="AR10" s="10" t="s">
        <v>95</v>
      </c>
    </row>
    <row r="11" spans="1:45" s="1" customFormat="1" ht="15" thickBot="1">
      <c r="B11" s="35"/>
      <c r="C11" s="36" t="s">
        <v>106</v>
      </c>
      <c r="D11" s="35" t="s">
        <v>107</v>
      </c>
      <c r="E11" s="35" t="s">
        <v>108</v>
      </c>
      <c r="F11" s="35"/>
      <c r="G11" s="35" t="s">
        <v>101</v>
      </c>
      <c r="H11" s="37" t="s">
        <v>109</v>
      </c>
      <c r="I11" s="35" t="s">
        <v>110</v>
      </c>
      <c r="J11" s="35" t="s">
        <v>111</v>
      </c>
      <c r="K11" s="35" t="s">
        <v>112</v>
      </c>
      <c r="L11" s="38"/>
      <c r="M11" s="35" t="s">
        <v>101</v>
      </c>
      <c r="N11" s="36" t="s">
        <v>113</v>
      </c>
      <c r="O11" s="35" t="s">
        <v>114</v>
      </c>
      <c r="P11" s="39" t="s">
        <v>101</v>
      </c>
      <c r="R11" s="36">
        <v>232</v>
      </c>
      <c r="S11" s="35" t="s">
        <v>115</v>
      </c>
      <c r="T11" s="35" t="s">
        <v>116</v>
      </c>
      <c r="U11" s="35"/>
      <c r="V11" s="35" t="s">
        <v>101</v>
      </c>
      <c r="W11" s="36" t="s">
        <v>117</v>
      </c>
      <c r="X11" s="35" t="s">
        <v>118</v>
      </c>
      <c r="Y11" s="35" t="s">
        <v>119</v>
      </c>
      <c r="Z11" s="35">
        <v>311</v>
      </c>
      <c r="AA11" s="35" t="s">
        <v>120</v>
      </c>
      <c r="AB11" s="35" t="s">
        <v>121</v>
      </c>
      <c r="AC11" s="35" t="s">
        <v>120</v>
      </c>
      <c r="AD11" s="35" t="s">
        <v>122</v>
      </c>
      <c r="AE11" s="35" t="s">
        <v>123</v>
      </c>
      <c r="AF11" s="40"/>
      <c r="AG11" s="35"/>
      <c r="AH11" s="36">
        <v>359</v>
      </c>
      <c r="AI11" s="35" t="s">
        <v>124</v>
      </c>
      <c r="AJ11" s="35" t="s">
        <v>125</v>
      </c>
      <c r="AK11" s="40"/>
      <c r="AL11" s="35"/>
      <c r="AM11" s="36" t="s">
        <v>126</v>
      </c>
      <c r="AN11" s="35" t="s">
        <v>127</v>
      </c>
      <c r="AO11" s="40"/>
      <c r="AP11" s="35"/>
      <c r="AQ11" s="36" t="s">
        <v>128</v>
      </c>
      <c r="AR11" s="35" t="s">
        <v>129</v>
      </c>
      <c r="AS11" s="40"/>
    </row>
    <row r="12" spans="1:45" ht="14.5" customHeight="1" thickBot="1">
      <c r="B12" s="41"/>
      <c r="C12" s="41">
        <v>0</v>
      </c>
      <c r="D12" s="41">
        <v>0</v>
      </c>
      <c r="E12" s="41">
        <v>0</v>
      </c>
      <c r="F12" s="41"/>
      <c r="G12" t="s">
        <v>130</v>
      </c>
      <c r="H12" s="42">
        <v>2</v>
      </c>
      <c r="I12" t="s">
        <v>104</v>
      </c>
      <c r="J12" t="s">
        <v>131</v>
      </c>
      <c r="K12" t="s">
        <v>130</v>
      </c>
      <c r="M12">
        <v>151</v>
      </c>
      <c r="N12">
        <v>2</v>
      </c>
      <c r="O12" t="s">
        <v>132</v>
      </c>
      <c r="P12" s="71" t="s">
        <v>133</v>
      </c>
      <c r="Q12" s="43" t="s">
        <v>134</v>
      </c>
      <c r="R12" s="44">
        <v>861</v>
      </c>
      <c r="S12" t="s">
        <v>135</v>
      </c>
      <c r="T12">
        <v>0</v>
      </c>
      <c r="V12" t="s">
        <v>136</v>
      </c>
      <c r="W12" s="21">
        <v>3</v>
      </c>
      <c r="X12" t="s">
        <v>137</v>
      </c>
      <c r="Y12" s="45">
        <v>5</v>
      </c>
      <c r="AA12" t="s">
        <v>133</v>
      </c>
      <c r="AB12" s="45">
        <v>3</v>
      </c>
      <c r="AC12" s="46" t="s">
        <v>130</v>
      </c>
      <c r="AD12" s="47">
        <v>2</v>
      </c>
      <c r="AE12">
        <v>0</v>
      </c>
      <c r="AI12" t="s">
        <v>136</v>
      </c>
      <c r="AJ12">
        <v>150</v>
      </c>
      <c r="AM12">
        <v>0</v>
      </c>
      <c r="AN12" t="s">
        <v>138</v>
      </c>
      <c r="AQ12">
        <v>0</v>
      </c>
      <c r="AR12">
        <v>0</v>
      </c>
    </row>
    <row r="13" spans="1:45" ht="15" thickBot="1">
      <c r="B13" s="41"/>
      <c r="C13" s="41"/>
      <c r="D13" s="41"/>
      <c r="E13" s="41"/>
      <c r="F13" s="41"/>
      <c r="G13" t="s">
        <v>132</v>
      </c>
      <c r="H13" s="42">
        <v>6</v>
      </c>
      <c r="I13">
        <v>2</v>
      </c>
      <c r="J13">
        <v>2</v>
      </c>
      <c r="K13">
        <v>14</v>
      </c>
      <c r="M13" t="s">
        <v>102</v>
      </c>
      <c r="N13">
        <v>2</v>
      </c>
      <c r="O13">
        <v>2</v>
      </c>
      <c r="P13" s="71"/>
      <c r="Q13" s="48" t="s">
        <v>8</v>
      </c>
      <c r="R13" s="44">
        <v>3</v>
      </c>
      <c r="S13" s="46">
        <v>3</v>
      </c>
      <c r="V13" t="s">
        <v>139</v>
      </c>
      <c r="W13" s="21">
        <v>2</v>
      </c>
      <c r="X13">
        <v>2</v>
      </c>
      <c r="Y13" s="49">
        <v>4</v>
      </c>
      <c r="AA13" t="s">
        <v>140</v>
      </c>
      <c r="AB13" s="49">
        <v>3</v>
      </c>
      <c r="AC13" t="s">
        <v>139</v>
      </c>
      <c r="AD13" s="47">
        <v>3</v>
      </c>
      <c r="AI13">
        <v>2</v>
      </c>
      <c r="AJ13">
        <v>2</v>
      </c>
      <c r="AN13">
        <v>2</v>
      </c>
    </row>
    <row r="14" spans="1:45" ht="15" thickBot="1">
      <c r="G14" t="s">
        <v>131</v>
      </c>
      <c r="H14" s="42">
        <v>6</v>
      </c>
      <c r="J14" t="s">
        <v>141</v>
      </c>
      <c r="K14" t="s">
        <v>139</v>
      </c>
      <c r="M14" t="s">
        <v>103</v>
      </c>
      <c r="N14">
        <v>2</v>
      </c>
      <c r="P14" s="71" t="s">
        <v>142</v>
      </c>
      <c r="Q14" s="50" t="s">
        <v>8</v>
      </c>
      <c r="R14" s="51">
        <v>722</v>
      </c>
      <c r="V14" t="s">
        <v>143</v>
      </c>
      <c r="W14" s="21">
        <v>2</v>
      </c>
      <c r="Y14" s="21">
        <v>2</v>
      </c>
      <c r="AA14" t="s">
        <v>144</v>
      </c>
      <c r="AB14" s="49">
        <v>3</v>
      </c>
      <c r="AC14" t="s">
        <v>144</v>
      </c>
      <c r="AD14" s="47">
        <v>4</v>
      </c>
      <c r="AI14" t="s">
        <v>135</v>
      </c>
    </row>
    <row r="15" spans="1:45" ht="15" thickBot="1">
      <c r="G15" t="s">
        <v>140</v>
      </c>
      <c r="H15" s="42">
        <v>4</v>
      </c>
      <c r="J15">
        <v>3</v>
      </c>
      <c r="K15">
        <v>2</v>
      </c>
      <c r="P15" s="71"/>
      <c r="Q15" s="20" t="s">
        <v>4</v>
      </c>
      <c r="R15" s="51">
        <v>2</v>
      </c>
      <c r="V15" t="s">
        <v>145</v>
      </c>
      <c r="W15" s="21">
        <v>2</v>
      </c>
      <c r="Y15" s="21">
        <v>3</v>
      </c>
      <c r="AA15" t="s">
        <v>135</v>
      </c>
      <c r="AB15" s="49">
        <v>2</v>
      </c>
      <c r="AC15" t="s">
        <v>135</v>
      </c>
      <c r="AD15" s="47">
        <v>3</v>
      </c>
      <c r="AI15">
        <v>3</v>
      </c>
    </row>
    <row r="16" spans="1:45" ht="15" thickBot="1">
      <c r="G16" t="s">
        <v>136</v>
      </c>
      <c r="H16" s="52">
        <v>2</v>
      </c>
      <c r="K16" t="s">
        <v>100</v>
      </c>
      <c r="P16" s="71" t="s">
        <v>146</v>
      </c>
      <c r="Q16" s="50" t="s">
        <v>8</v>
      </c>
      <c r="R16" s="51">
        <v>698</v>
      </c>
      <c r="V16" t="s">
        <v>138</v>
      </c>
      <c r="W16" s="21">
        <v>4</v>
      </c>
      <c r="Y16" s="21">
        <v>3</v>
      </c>
      <c r="AA16" t="s">
        <v>138</v>
      </c>
      <c r="AB16" s="49">
        <v>2</v>
      </c>
      <c r="AC16" t="s">
        <v>143</v>
      </c>
      <c r="AD16" s="47">
        <v>2</v>
      </c>
      <c r="AI16" t="s">
        <v>145</v>
      </c>
    </row>
    <row r="17" spans="7:35" ht="15" thickBot="1">
      <c r="G17" t="s">
        <v>139</v>
      </c>
      <c r="H17" s="52">
        <v>3</v>
      </c>
      <c r="K17">
        <v>2</v>
      </c>
      <c r="P17" s="71"/>
      <c r="Q17" s="20" t="s">
        <v>4</v>
      </c>
      <c r="R17" s="51">
        <v>3</v>
      </c>
      <c r="Y17" s="21">
        <v>5</v>
      </c>
      <c r="AC17" t="s">
        <v>138</v>
      </c>
      <c r="AD17" s="21">
        <v>2</v>
      </c>
      <c r="AI17">
        <v>2</v>
      </c>
    </row>
    <row r="18" spans="7:35" ht="15" thickBot="1">
      <c r="G18" t="s">
        <v>141</v>
      </c>
      <c r="H18" s="52">
        <v>3</v>
      </c>
      <c r="K18" t="s">
        <v>138</v>
      </c>
      <c r="P18" s="71" t="s">
        <v>130</v>
      </c>
      <c r="Q18" s="50" t="s">
        <v>8</v>
      </c>
      <c r="R18" s="51">
        <v>787</v>
      </c>
      <c r="Y18" s="21">
        <v>6</v>
      </c>
      <c r="AC18" t="s">
        <v>147</v>
      </c>
      <c r="AD18" s="21">
        <v>2</v>
      </c>
    </row>
    <row r="19" spans="7:35" ht="15" thickBot="1">
      <c r="G19" t="s">
        <v>144</v>
      </c>
      <c r="H19" s="52">
        <v>5</v>
      </c>
      <c r="K19">
        <v>2</v>
      </c>
      <c r="P19" s="71"/>
      <c r="Q19" s="20" t="s">
        <v>4</v>
      </c>
      <c r="R19" s="51">
        <v>14</v>
      </c>
      <c r="Y19" s="21">
        <v>5</v>
      </c>
    </row>
    <row r="20" spans="7:35" ht="15" thickBot="1">
      <c r="G20" t="s">
        <v>135</v>
      </c>
      <c r="H20" s="52">
        <v>3</v>
      </c>
      <c r="P20" s="71" t="s">
        <v>132</v>
      </c>
      <c r="Q20" s="53" t="s">
        <v>4</v>
      </c>
      <c r="R20" s="51">
        <v>824</v>
      </c>
      <c r="Y20" s="21">
        <v>4</v>
      </c>
    </row>
    <row r="21" spans="7:35" ht="15" thickBot="1">
      <c r="G21" t="s">
        <v>145</v>
      </c>
      <c r="H21" s="52">
        <v>2</v>
      </c>
      <c r="P21" s="71"/>
      <c r="Q21" s="20" t="s">
        <v>4</v>
      </c>
      <c r="R21" s="51">
        <v>3</v>
      </c>
      <c r="Y21" s="21">
        <v>3</v>
      </c>
    </row>
    <row r="22" spans="7:35" ht="15" thickBot="1">
      <c r="G22" t="s">
        <v>137</v>
      </c>
      <c r="H22" s="52">
        <v>4</v>
      </c>
      <c r="P22" s="41" t="s">
        <v>131</v>
      </c>
      <c r="Q22" s="50" t="s">
        <v>8</v>
      </c>
      <c r="R22" s="51">
        <v>643</v>
      </c>
      <c r="Y22" s="21">
        <v>3</v>
      </c>
    </row>
    <row r="23" spans="7:35" ht="15" thickBot="1">
      <c r="G23" t="s">
        <v>138</v>
      </c>
      <c r="H23" s="52">
        <v>4</v>
      </c>
      <c r="P23" s="41" t="s">
        <v>140</v>
      </c>
      <c r="Q23" s="53" t="s">
        <v>4</v>
      </c>
      <c r="R23" s="51">
        <v>826</v>
      </c>
      <c r="Y23" s="21">
        <v>5</v>
      </c>
    </row>
    <row r="24" spans="7:35" ht="15" thickBot="1">
      <c r="G24" t="s">
        <v>147</v>
      </c>
      <c r="H24" s="52">
        <v>3</v>
      </c>
      <c r="P24" s="71" t="s">
        <v>136</v>
      </c>
      <c r="Q24" s="50" t="s">
        <v>8</v>
      </c>
      <c r="R24" s="51">
        <v>662</v>
      </c>
      <c r="Y24" s="21">
        <v>7</v>
      </c>
    </row>
    <row r="25" spans="7:35" ht="15" thickBot="1">
      <c r="P25" s="71"/>
      <c r="Q25" s="20" t="s">
        <v>4</v>
      </c>
      <c r="R25" s="51">
        <v>4</v>
      </c>
      <c r="Y25" s="21">
        <v>8</v>
      </c>
    </row>
    <row r="26" spans="7:35" ht="15" thickBot="1">
      <c r="P26" s="41" t="s">
        <v>139</v>
      </c>
      <c r="Q26" s="50" t="s">
        <v>8</v>
      </c>
      <c r="R26" s="51">
        <v>692</v>
      </c>
      <c r="Y26" s="21">
        <v>6</v>
      </c>
    </row>
    <row r="27" spans="7:35" ht="15" thickBot="1">
      <c r="P27" s="71" t="s">
        <v>141</v>
      </c>
      <c r="Q27" s="50" t="s">
        <v>8</v>
      </c>
      <c r="R27" s="51">
        <v>654</v>
      </c>
      <c r="Y27" s="21">
        <v>3</v>
      </c>
    </row>
    <row r="28" spans="7:35" ht="15" thickBot="1">
      <c r="P28" s="71"/>
      <c r="Q28" s="20" t="s">
        <v>4</v>
      </c>
      <c r="R28" s="51">
        <v>4</v>
      </c>
      <c r="Y28" s="21">
        <v>2</v>
      </c>
    </row>
    <row r="29" spans="7:35" ht="15" thickBot="1">
      <c r="P29" s="41" t="s">
        <v>144</v>
      </c>
      <c r="Q29" s="53" t="s">
        <v>4</v>
      </c>
      <c r="R29" s="51">
        <v>768</v>
      </c>
      <c r="Y29" s="21">
        <v>6</v>
      </c>
    </row>
    <row r="30" spans="7:35" ht="15" thickBot="1">
      <c r="P30" s="33" t="s">
        <v>135</v>
      </c>
      <c r="Q30" s="53" t="s">
        <v>4</v>
      </c>
      <c r="R30" s="51">
        <v>956</v>
      </c>
      <c r="X30" t="s">
        <v>148</v>
      </c>
      <c r="Y30">
        <f>SUM(Y12:Y29)</f>
        <v>80</v>
      </c>
    </row>
    <row r="31" spans="7:35" ht="15" thickBot="1">
      <c r="P31" s="71" t="s">
        <v>143</v>
      </c>
      <c r="Q31" s="50" t="s">
        <v>8</v>
      </c>
      <c r="R31" s="51">
        <v>810</v>
      </c>
    </row>
    <row r="32" spans="7:35" ht="15" thickBot="1">
      <c r="P32" s="71"/>
      <c r="Q32" s="20" t="s">
        <v>4</v>
      </c>
      <c r="R32" s="51">
        <v>6</v>
      </c>
    </row>
    <row r="33" spans="16:18" ht="15" thickBot="1">
      <c r="P33" s="71" t="s">
        <v>145</v>
      </c>
      <c r="Q33" s="50" t="s">
        <v>8</v>
      </c>
      <c r="R33" s="51">
        <v>800</v>
      </c>
    </row>
    <row r="34" spans="16:18" ht="15" thickBot="1">
      <c r="P34" s="71"/>
      <c r="Q34" s="20" t="s">
        <v>4</v>
      </c>
      <c r="R34" s="51">
        <v>2</v>
      </c>
    </row>
    <row r="35" spans="16:18" ht="15" thickBot="1">
      <c r="P35" s="41" t="s">
        <v>149</v>
      </c>
      <c r="Q35" s="50" t="s">
        <v>8</v>
      </c>
      <c r="R35" s="51">
        <v>659</v>
      </c>
    </row>
    <row r="36" spans="16:18" ht="15" thickBot="1">
      <c r="P36" s="71" t="s">
        <v>137</v>
      </c>
      <c r="Q36" s="50" t="s">
        <v>8</v>
      </c>
      <c r="R36" s="51">
        <v>681</v>
      </c>
    </row>
    <row r="37" spans="16:18" ht="15" thickBot="1">
      <c r="P37" s="71"/>
      <c r="Q37" s="20" t="s">
        <v>4</v>
      </c>
      <c r="R37" s="51">
        <v>3</v>
      </c>
    </row>
    <row r="38" spans="16:18" ht="15" thickBot="1">
      <c r="P38" s="71" t="s">
        <v>138</v>
      </c>
      <c r="Q38" s="50" t="s">
        <v>8</v>
      </c>
      <c r="R38" s="51">
        <v>562</v>
      </c>
    </row>
    <row r="39" spans="16:18" ht="15" thickBot="1">
      <c r="P39" s="71"/>
      <c r="Q39" s="20" t="s">
        <v>4</v>
      </c>
      <c r="R39" s="51">
        <v>5</v>
      </c>
    </row>
    <row r="40" spans="16:18" ht="15" thickBot="1">
      <c r="P40" s="71" t="s">
        <v>147</v>
      </c>
      <c r="Q40" s="50" t="s">
        <v>8</v>
      </c>
      <c r="R40" s="51">
        <v>635</v>
      </c>
    </row>
    <row r="41" spans="16:18" ht="15" thickBot="1">
      <c r="P41" s="71"/>
      <c r="Q41" s="20" t="s">
        <v>4</v>
      </c>
      <c r="R41" s="51">
        <v>2</v>
      </c>
    </row>
  </sheetData>
  <mergeCells count="19">
    <mergeCell ref="A1:B1"/>
    <mergeCell ref="C1:AR1"/>
    <mergeCell ref="A3:A4"/>
    <mergeCell ref="P3:Q10"/>
    <mergeCell ref="A5:A6"/>
    <mergeCell ref="A7:A8"/>
    <mergeCell ref="A9:A10"/>
    <mergeCell ref="P40:P41"/>
    <mergeCell ref="P12:P13"/>
    <mergeCell ref="P14:P15"/>
    <mergeCell ref="P16:P17"/>
    <mergeCell ref="P18:P19"/>
    <mergeCell ref="P20:P21"/>
    <mergeCell ref="P24:P25"/>
    <mergeCell ref="P27:P28"/>
    <mergeCell ref="P31:P32"/>
    <mergeCell ref="P33:P34"/>
    <mergeCell ref="P36:P37"/>
    <mergeCell ref="P38:P39"/>
  </mergeCells>
  <conditionalFormatting sqref="C2:D2">
    <cfRule type="containsText" dxfId="17" priority="18" operator="containsText" text="G">
      <formula>NOT(ISERROR(SEARCH("G",C2)))</formula>
    </cfRule>
  </conditionalFormatting>
  <conditionalFormatting sqref="E2:G2 AR2">
    <cfRule type="containsText" dxfId="16" priority="17" operator="containsText" text="A">
      <formula>NOT(ISERROR(SEARCH("A",E2)))</formula>
    </cfRule>
  </conditionalFormatting>
  <conditionalFormatting sqref="AD2">
    <cfRule type="containsText" dxfId="15" priority="16" operator="containsText" text="D">
      <formula>NOT(ISERROR(SEARCH("D",AD2)))</formula>
    </cfRule>
  </conditionalFormatting>
  <conditionalFormatting sqref="H2 J2 AB2:AC2">
    <cfRule type="containsText" dxfId="14" priority="15" operator="containsText" text="K">
      <formula>NOT(ISERROR(SEARCH("K",H2)))</formula>
    </cfRule>
  </conditionalFormatting>
  <conditionalFormatting sqref="I2">
    <cfRule type="containsText" dxfId="13" priority="14" operator="containsText" text="M">
      <formula>NOT(ISERROR(SEARCH("M",I2)))</formula>
    </cfRule>
  </conditionalFormatting>
  <conditionalFormatting sqref="S2">
    <cfRule type="containsText" dxfId="12" priority="13" operator="containsText" text="T">
      <formula>NOT(ISERROR(SEARCH("T",S2)))</formula>
    </cfRule>
  </conditionalFormatting>
  <conditionalFormatting sqref="Z2:AA2 AQ2 AJ2:AL2">
    <cfRule type="containsText" dxfId="11" priority="12" operator="containsText" text="N">
      <formula>NOT(ISERROR(SEARCH("N",Z2)))</formula>
    </cfRule>
  </conditionalFormatting>
  <conditionalFormatting sqref="K2:M2 O2:Q2">
    <cfRule type="containsText" dxfId="10" priority="11" operator="containsText" text="I">
      <formula>NOT(ISERROR(SEARCH("I",K2)))</formula>
    </cfRule>
  </conditionalFormatting>
  <conditionalFormatting sqref="R2">
    <cfRule type="containsText" dxfId="9" priority="10" operator="containsText" text="V">
      <formula>NOT(ISERROR(SEARCH("V",R2)))</formula>
    </cfRule>
  </conditionalFormatting>
  <conditionalFormatting sqref="T2:V2 AE2:AG2">
    <cfRule type="containsText" dxfId="8" priority="9" operator="containsText" text="Y">
      <formula>NOT(ISERROR(SEARCH("Y",T2)))</formula>
    </cfRule>
  </conditionalFormatting>
  <conditionalFormatting sqref="W2">
    <cfRule type="containsText" dxfId="7" priority="8" operator="containsText" text="S">
      <formula>NOT(ISERROR(SEARCH("S",W2)))</formula>
    </cfRule>
  </conditionalFormatting>
  <conditionalFormatting sqref="Y2">
    <cfRule type="containsText" dxfId="6" priority="7" operator="containsText" text="D">
      <formula>NOT(ISERROR(SEARCH("D",Y2)))</formula>
    </cfRule>
  </conditionalFormatting>
  <conditionalFormatting sqref="Y2">
    <cfRule type="containsText" dxfId="5" priority="5" operator="containsText" text="H">
      <formula>NOT(ISERROR(SEARCH("H",Y2)))</formula>
    </cfRule>
    <cfRule type="containsText" dxfId="4" priority="6" operator="containsText" text="D">
      <formula>NOT(ISERROR(SEARCH("D",Y2)))</formula>
    </cfRule>
  </conditionalFormatting>
  <conditionalFormatting sqref="AI2">
    <cfRule type="containsText" dxfId="3" priority="4" operator="containsText" text="R">
      <formula>NOT(ISERROR(SEARCH("R",AI2)))</formula>
    </cfRule>
  </conditionalFormatting>
  <conditionalFormatting sqref="AM2">
    <cfRule type="containsText" dxfId="2" priority="1" operator="containsText" text="E">
      <formula>NOT(ISERROR(SEARCH("E",AM2)))</formula>
    </cfRule>
    <cfRule type="containsText" dxfId="1" priority="3" operator="containsText" text="N">
      <formula>NOT(ISERROR(SEARCH("N",AM2)))</formula>
    </cfRule>
  </conditionalFormatting>
  <conditionalFormatting sqref="AM2">
    <cfRule type="containsText" dxfId="0" priority="2" operator="containsText" text="E">
      <formula>NOT(ISERROR(SEARCH("E",AM2)))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E14560BD2D1B49A15E3B8D96A2B1BB" ma:contentTypeVersion="14" ma:contentTypeDescription="Create a new document." ma:contentTypeScope="" ma:versionID="6f6fdb3b25f195db13e8dbf7b9b6b69d">
  <xsd:schema xmlns:xsd="http://www.w3.org/2001/XMLSchema" xmlns:xs="http://www.w3.org/2001/XMLSchema" xmlns:p="http://schemas.microsoft.com/office/2006/metadata/properties" xmlns:ns3="9e25c23a-99ff-45f8-ba13-723d518cc1bb" xmlns:ns4="c054a858-b837-4592-8a0d-57e20c0c1713" targetNamespace="http://schemas.microsoft.com/office/2006/metadata/properties" ma:root="true" ma:fieldsID="f9e91bf525a10057328776b2fedccda5" ns3:_="" ns4:_="">
    <xsd:import namespace="9e25c23a-99ff-45f8-ba13-723d518cc1bb"/>
    <xsd:import namespace="c054a858-b837-4592-8a0d-57e20c0c171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25c23a-99ff-45f8-ba13-723d518cc1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54a858-b837-4592-8a0d-57e20c0c171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4C9246-E7F1-4C8B-813C-621447A5BC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25c23a-99ff-45f8-ba13-723d518cc1bb"/>
    <ds:schemaRef ds:uri="c054a858-b837-4592-8a0d-57e20c0c17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C50E69-C812-42F6-84DF-C507421359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566A0B-26F0-49D8-8E35-2BE8E6CFE16F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c054a858-b837-4592-8a0d-57e20c0c1713"/>
    <ds:schemaRef ds:uri="http://schemas.microsoft.com/office/infopath/2007/PartnerControls"/>
    <ds:schemaRef ds:uri="http://schemas.openxmlformats.org/package/2006/metadata/core-properties"/>
    <ds:schemaRef ds:uri="9e25c23a-99ff-45f8-ba13-723d518cc1bb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FPV&amp;CPV read count</vt:lpstr>
      <vt:lpstr>CPV-signatures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Shaoqiu ZHENG</dc:creator>
  <cp:lastModifiedBy>win10_local</cp:lastModifiedBy>
  <dcterms:created xsi:type="dcterms:W3CDTF">2020-11-03T08:42:18Z</dcterms:created>
  <dcterms:modified xsi:type="dcterms:W3CDTF">2022-05-10T03:50:58Z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0x0101001EE14560BD2D1B49A15E3B8D96A2B1BB</vt:lpwstr>
  </property>
</Properties>
</file>