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hucarro\Papers en proceso\Paper Noelia\"/>
    </mc:Choice>
  </mc:AlternateContent>
  <xr:revisionPtr revIDLastSave="0" documentId="13_ncr:1_{A9EDAA6A-C890-4372-8417-97DDF73B0AF9}" xr6:coauthVersionLast="36" xr6:coauthVersionMax="46" xr10:uidLastSave="{00000000-0000-0000-0000-000000000000}"/>
  <bookViews>
    <workbookView xWindow="-105" yWindow="-105" windowWidth="23250" windowHeight="12570" firstSheet="7" activeTab="11" xr2:uid="{00000000-000D-0000-FFFF-FFFF00000000}"/>
  </bookViews>
  <sheets>
    <sheet name="Weight variation per day" sheetId="1" r:id="rId1"/>
    <sheet name="Volumes" sheetId="2" r:id="rId2"/>
    <sheet name="Radial neuroprogenitors" sheetId="3" r:id="rId3"/>
    <sheet name="DCX cells" sheetId="4" r:id="rId4"/>
    <sheet name="BrdU DCX cells" sheetId="6" r:id="rId5"/>
    <sheet name="DCX Staining" sheetId="5" r:id="rId6"/>
    <sheet name="Microglia" sheetId="10" r:id="rId7"/>
    <sheet name="Microglia Stainig" sheetId="11" r:id="rId8"/>
    <sheet name="Coloc Dcx Microglía" sheetId="14" r:id="rId9"/>
    <sheet name="Astrocytes" sheetId="12" r:id="rId10"/>
    <sheet name="Correlation matrix" sheetId="15" r:id="rId11"/>
    <sheet name="PCA" sheetId="16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5" l="1"/>
  <c r="G72" i="15" s="1"/>
  <c r="G51" i="15"/>
  <c r="G71" i="15" s="1"/>
  <c r="G50" i="15"/>
  <c r="G70" i="15" s="1"/>
  <c r="G49" i="15"/>
  <c r="G69" i="15" s="1"/>
  <c r="F53" i="15"/>
  <c r="F51" i="15"/>
  <c r="F71" i="15" s="1"/>
  <c r="F50" i="15"/>
  <c r="F70" i="15" s="1"/>
  <c r="F49" i="15"/>
  <c r="E53" i="15"/>
  <c r="E52" i="15"/>
  <c r="E50" i="15"/>
  <c r="E70" i="15" s="1"/>
  <c r="E49" i="15"/>
  <c r="E69" i="15" s="1"/>
  <c r="D49" i="15"/>
  <c r="D69" i="15"/>
  <c r="D51" i="15"/>
  <c r="D53" i="15"/>
  <c r="D52" i="15"/>
  <c r="C53" i="15"/>
  <c r="C52" i="15"/>
  <c r="C51" i="15"/>
  <c r="C50" i="15"/>
  <c r="G73" i="15"/>
  <c r="F69" i="15"/>
  <c r="G53" i="15"/>
  <c r="F52" i="15"/>
  <c r="F72" i="15" s="1"/>
  <c r="E51" i="15"/>
  <c r="E71" i="15" s="1"/>
  <c r="D50" i="15"/>
  <c r="D70" i="15" s="1"/>
  <c r="C49" i="15"/>
  <c r="C69" i="15" s="1"/>
  <c r="AN3" i="15" l="1"/>
  <c r="I31" i="6" l="1"/>
  <c r="J31" i="6"/>
  <c r="H31" i="6"/>
  <c r="J30" i="6"/>
  <c r="I30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" i="6"/>
  <c r="H30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" i="6"/>
</calcChain>
</file>

<file path=xl/sharedStrings.xml><?xml version="1.0" encoding="utf-8"?>
<sst xmlns="http://schemas.openxmlformats.org/spreadsheetml/2006/main" count="2042" uniqueCount="226">
  <si>
    <t>Diet Effect</t>
  </si>
  <si>
    <t>Condition</t>
  </si>
  <si>
    <t>Pre-LPS</t>
  </si>
  <si>
    <t>Early post-LPS</t>
  </si>
  <si>
    <t>Mid post-LPS</t>
  </si>
  <si>
    <t>Late post-LPS</t>
  </si>
  <si>
    <t>O17</t>
  </si>
  <si>
    <t>Female</t>
  </si>
  <si>
    <t>Balanced</t>
  </si>
  <si>
    <t>LPS</t>
  </si>
  <si>
    <t>O18</t>
  </si>
  <si>
    <t>O2</t>
  </si>
  <si>
    <t>O4</t>
  </si>
  <si>
    <t>O14</t>
  </si>
  <si>
    <t>Male</t>
  </si>
  <si>
    <t>O21</t>
  </si>
  <si>
    <t>O22</t>
  </si>
  <si>
    <t>O1</t>
  </si>
  <si>
    <t>Sal</t>
  </si>
  <si>
    <t>O15</t>
  </si>
  <si>
    <t>O16</t>
  </si>
  <si>
    <t>O3</t>
  </si>
  <si>
    <t>O13</t>
  </si>
  <si>
    <t>O19</t>
  </si>
  <si>
    <t>O20</t>
  </si>
  <si>
    <t>O11</t>
  </si>
  <si>
    <t>Deficient</t>
  </si>
  <si>
    <t>O12</t>
  </si>
  <si>
    <t>O25</t>
  </si>
  <si>
    <t>O26</t>
  </si>
  <si>
    <t>O27</t>
  </si>
  <si>
    <t>O29</t>
  </si>
  <si>
    <t>O7</t>
  </si>
  <si>
    <t>O10</t>
  </si>
  <si>
    <t>O23</t>
  </si>
  <si>
    <t>O24</t>
  </si>
  <si>
    <t>O28</t>
  </si>
  <si>
    <t>O5</t>
  </si>
  <si>
    <t>O6</t>
  </si>
  <si>
    <t>Diet</t>
  </si>
  <si>
    <t>Animal Id</t>
  </si>
  <si>
    <t>3 WAY ANOVA (p value)</t>
  </si>
  <si>
    <t>Interaction (p value)</t>
  </si>
  <si>
    <t>Diet effect</t>
  </si>
  <si>
    <t>None</t>
  </si>
  <si>
    <t>Y=Ln(Y)</t>
  </si>
  <si>
    <t xml:space="preserve">Tukey's </t>
  </si>
  <si>
    <t>Data transformation</t>
  </si>
  <si>
    <t>Balanced Male</t>
  </si>
  <si>
    <t>Deficient Male</t>
  </si>
  <si>
    <t>Balanced Female</t>
  </si>
  <si>
    <t>Deficient Female</t>
  </si>
  <si>
    <t xml:space="preserve">LPS effect </t>
  </si>
  <si>
    <t>LPS Tretament</t>
  </si>
  <si>
    <t>General effect</t>
  </si>
  <si>
    <t>Saline Male</t>
  </si>
  <si>
    <t>LPS Male</t>
  </si>
  <si>
    <t>Saline Female</t>
  </si>
  <si>
    <t>LPS Female</t>
  </si>
  <si>
    <t>LPS Effect</t>
  </si>
  <si>
    <t>Data table Weight variation (g)</t>
  </si>
  <si>
    <r>
      <t>Volumes (mm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)</t>
    </r>
  </si>
  <si>
    <t>SGZ</t>
  </si>
  <si>
    <t>GCL</t>
  </si>
  <si>
    <t>ML</t>
  </si>
  <si>
    <t>Diet x LPS(0.0442)</t>
  </si>
  <si>
    <t>Diet and LPS effect</t>
  </si>
  <si>
    <t>LPS effect</t>
  </si>
  <si>
    <t>Balanced Saline</t>
  </si>
  <si>
    <t>Deficient Saline</t>
  </si>
  <si>
    <t>Balanced LPS</t>
  </si>
  <si>
    <t>Deficient LPS</t>
  </si>
  <si>
    <t>Stem Cells</t>
  </si>
  <si>
    <t>nº Stem Cells</t>
  </si>
  <si>
    <t xml:space="preserve">Diet </t>
  </si>
  <si>
    <t>vs</t>
  </si>
  <si>
    <t>EF</t>
  </si>
  <si>
    <t>CD</t>
  </si>
  <si>
    <t>AB</t>
  </si>
  <si>
    <t>Total</t>
  </si>
  <si>
    <t xml:space="preserve">% of AB </t>
  </si>
  <si>
    <t xml:space="preserve">% of CD </t>
  </si>
  <si>
    <t xml:space="preserve">% of EF </t>
  </si>
  <si>
    <t>Y=Log(Y)</t>
  </si>
  <si>
    <t>% of AB</t>
  </si>
  <si>
    <t>% of CD</t>
  </si>
  <si>
    <t>% of EF</t>
  </si>
  <si>
    <t>DCX cells</t>
  </si>
  <si>
    <t>DCX Area fraction</t>
  </si>
  <si>
    <t>BrdU+ DCX cells</t>
  </si>
  <si>
    <t>BrdU AB</t>
  </si>
  <si>
    <t>BrdU CD</t>
  </si>
  <si>
    <t>BrdU EF</t>
  </si>
  <si>
    <t>Total DCX</t>
  </si>
  <si>
    <t>Diet x LPS treatment (0.0086)</t>
  </si>
  <si>
    <t>BrdU+ EF DCX cells
Diet and LPS treatment 
1 WAY ANOVA (p value)</t>
  </si>
  <si>
    <t>DCX Area fraction 3 WAY ANOVA (p value)</t>
  </si>
  <si>
    <t>Y=Y*Log(Y+10)</t>
  </si>
  <si>
    <t>Y=Log(Y+1)</t>
  </si>
  <si>
    <t>Y=Log(Y+100)</t>
  </si>
  <si>
    <t>Y=1/(Y*sqrt(Y))</t>
  </si>
  <si>
    <t>Diet t Test</t>
  </si>
  <si>
    <t>Y=1/Y</t>
  </si>
  <si>
    <t xml:space="preserve">SGZ </t>
  </si>
  <si>
    <t>Microglia 3 WAY ANOVA (p value)</t>
  </si>
  <si>
    <t>Total microglia</t>
  </si>
  <si>
    <t xml:space="preserve">GCL </t>
  </si>
  <si>
    <t xml:space="preserve">ML </t>
  </si>
  <si>
    <t>GFP Area Fraction</t>
  </si>
  <si>
    <t>GFP Area fraction 3 WAY ANOVA (p value)</t>
  </si>
  <si>
    <t>Total Astrocytes</t>
  </si>
  <si>
    <t>Astrocytes 3 WAY ANOVA (p value)</t>
  </si>
  <si>
    <t>Y=sin(Y)</t>
  </si>
  <si>
    <t>% of Dcx surveilled by microglia</t>
  </si>
  <si>
    <t>% of microglia surveilling Dcx</t>
  </si>
  <si>
    <t>SGZ Volume</t>
  </si>
  <si>
    <t>GCL Volume</t>
  </si>
  <si>
    <t>ML Volume</t>
  </si>
  <si>
    <t>AB DCX cells</t>
  </si>
  <si>
    <t>CD DCX cells</t>
  </si>
  <si>
    <t>EF DCX cells</t>
  </si>
  <si>
    <t>Total DCX cells</t>
  </si>
  <si>
    <t>% of ABDCX cells</t>
  </si>
  <si>
    <t>% of CDDCX cells</t>
  </si>
  <si>
    <t>% of EFDCX cells</t>
  </si>
  <si>
    <t>AB BrdU/DCX cells</t>
  </si>
  <si>
    <t>CD BrdU/DCX cells</t>
  </si>
  <si>
    <t>EF BrdU/DCX cells</t>
  </si>
  <si>
    <t>Total BrdU/DCX cells</t>
  </si>
  <si>
    <t>SGZ % DCX staining</t>
  </si>
  <si>
    <t>GCL % DCX staining</t>
  </si>
  <si>
    <t>ML % DCX staining</t>
  </si>
  <si>
    <t>SGZ microglia</t>
  </si>
  <si>
    <t>GCL microglia</t>
  </si>
  <si>
    <t>ML microglia</t>
  </si>
  <si>
    <t>SGZ % GFP staining</t>
  </si>
  <si>
    <t>GCL % GFP staining</t>
  </si>
  <si>
    <t>ML % GFP staining</t>
  </si>
  <si>
    <t>SGZ Dcx surveilled area</t>
  </si>
  <si>
    <t>GCL Dcx Surveilled area</t>
  </si>
  <si>
    <t>ML Dcx surveilled area</t>
  </si>
  <si>
    <t>SGZ microglia surveilling Dcx</t>
  </si>
  <si>
    <t>GCL microglia surveilling Dcx</t>
  </si>
  <si>
    <t>ML microglia surveilling Dcx</t>
  </si>
  <si>
    <t>SGZ astrocytes</t>
  </si>
  <si>
    <t>GCL astrocytes</t>
  </si>
  <si>
    <t>ML astrocytes</t>
  </si>
  <si>
    <t xml:space="preserve">                    Corrected p value
Spearman's rs                  </t>
  </si>
  <si>
    <t>% of AB DCX cells</t>
  </si>
  <si>
    <t>% of CD DCX cells</t>
  </si>
  <si>
    <t>% of EF DCX cells</t>
  </si>
  <si>
    <t>% of EF  DCX cells</t>
  </si>
  <si>
    <t xml:space="preserve">ML microglia </t>
  </si>
  <si>
    <t>% of CD  DCX cells</t>
  </si>
  <si>
    <t>components</t>
  </si>
  <si>
    <t>PC1</t>
  </si>
  <si>
    <t>PC2</t>
  </si>
  <si>
    <t>PC3</t>
  </si>
  <si>
    <t>Gain ratio</t>
  </si>
  <si>
    <t>Feature</t>
  </si>
  <si>
    <t>% of AB  DCX cells</t>
  </si>
  <si>
    <t xml:space="preserve">SGZ microglia </t>
  </si>
  <si>
    <t xml:space="preserve">GCL microglia </t>
  </si>
  <si>
    <t>Transformed data</t>
  </si>
  <si>
    <t>Components</t>
  </si>
  <si>
    <t>Features selected for the PCA</t>
  </si>
  <si>
    <t>Sex</t>
  </si>
  <si>
    <t>Sex effect</t>
  </si>
  <si>
    <t>LPS x Sex (0.0229)</t>
  </si>
  <si>
    <t>Pre-LPS
Diet and Sex (LPS consolidated data)
2 WAY ANOVA (p value)</t>
  </si>
  <si>
    <t>Early post-LPS
LPS Treatment and Sex 
1 WAY ANOVA (p value)</t>
  </si>
  <si>
    <t>Mid post-LPS
LPS Treatment and Sex 
2 WAY ANOVA (p value)</t>
  </si>
  <si>
    <t>Late post-LPS
LPS Treatment and Sex 
2 WAY ANOVA (p value)</t>
  </si>
  <si>
    <t>GCL
Diet and LPS treatment vs  Sex
2 WAY ANOVA (p value)</t>
  </si>
  <si>
    <t>GCL
Diet vs LPS Treatment (Sex consolidated data)
2 WAY ANOVA (p value)</t>
  </si>
  <si>
    <t>LPS x Sex (0.0399)</t>
  </si>
  <si>
    <t>Stem cells
Diet vs LPS treatment and  Sex
2 WAY ANOVA (p value)</t>
  </si>
  <si>
    <t>LPS x Sex effect</t>
  </si>
  <si>
    <t>Diet x Sex (0.0051)</t>
  </si>
  <si>
    <t>Diet x Sex (0.0184)</t>
  </si>
  <si>
    <t>AB DCX cells
Diet vs LPS Treatment (Sex consolidated data)
2 WAY ANOVA (p value)</t>
  </si>
  <si>
    <t>% of AB DCX cells
Diet vs Sex (LPS treatment consolidated data)
2 WAY ANOVA (p value)</t>
  </si>
  <si>
    <t>CD DCX cells
Diet vs LPS Treatment (Sex consolidated data)
2 WAY ANOVA (p value)</t>
  </si>
  <si>
    <t>% of EF DCX cells
Diet vs Sex (LPS treatment consolidated data)
2 WAY ANOVA (p value)</t>
  </si>
  <si>
    <t>EF DCX cells
Diet and Sex 
1 WAY ANOVA (p value)</t>
  </si>
  <si>
    <t>Total DCX cells
Diet and Sex 
1 WAY ANOVA (p value)</t>
  </si>
  <si>
    <t>Diet x Sex (0.0019)</t>
  </si>
  <si>
    <t>Diet x Sex (0.0183)</t>
  </si>
  <si>
    <t>SGZ Area Fraction
Diet vs Sex (LPS consolidated data)
2 WAY ANOVA (p value)</t>
  </si>
  <si>
    <t>SGZ Area Fraction
Diet and Sex 
1 WAY ANOVA (p value)</t>
  </si>
  <si>
    <t>GCL Area Fraction
Diet and Sex 
1 WAY ANOVA (p value)</t>
  </si>
  <si>
    <t>ML Area Fraction
Diet and Sex 
1 WAY ANOVA (p value)</t>
  </si>
  <si>
    <t>GCL Microglia
Diet vs LPS Treatment (Sex consolidated data)
2 WAY ANOVA (p value)</t>
  </si>
  <si>
    <t>ML Microglia
Diet vs LPS Treatment (Sex consolidated data)
2 WAY ANOVA (p value)</t>
  </si>
  <si>
    <t>SGZ Area fraction
Diet vs Sex (LPS treatment consolidated data)
2 WAY ANOVA (p value)</t>
  </si>
  <si>
    <t>GCL Area fraction
Diet vs Sex (LPS treatment consolidated data)
2 WAY ANOVA (p value)</t>
  </si>
  <si>
    <t>ML Area fraction
Diet vs Sex (LPS treatment consolidated data)
2 WAY ANOVA (p value)</t>
  </si>
  <si>
    <t>Diet x Sex (0.0343)</t>
  </si>
  <si>
    <t>SGZ astrocytes
Diet vs LPS treatment (Sex consolidated data)
2 WAY ANOVA (p value)</t>
  </si>
  <si>
    <t>GCL astrocytes
Diet and Sex 
1 WAY ANOVA (p value)</t>
  </si>
  <si>
    <t>Radial neuroprogenitors</t>
  </si>
  <si>
    <t>Diet t Test 
GCL Microglia</t>
  </si>
  <si>
    <t>Diet t Test 
ML Microglia</t>
  </si>
  <si>
    <t>LPS t Test 
SGZ astrocytes</t>
  </si>
  <si>
    <t>Female vs</t>
  </si>
  <si>
    <t>Male vs</t>
  </si>
  <si>
    <t>GCL surveilled volume
Diet vs Sex (LPS treatment consolidated data)
2 WAY ANOVA (p value)</t>
  </si>
  <si>
    <t>Diet x Sex (0.0377)</t>
  </si>
  <si>
    <t>SGZ surveilled volume
Diet vs Sex (LPS treatment consolidated data)
2 WAY ANOVA (p value)</t>
  </si>
  <si>
    <t>GCL  microglial volume dedicated to DCX surveillance
Diet and Sex 
1 WAY ANOVA (p value)</t>
  </si>
  <si>
    <t>ML surveilled volume
Diet vs Treatment (Sex  consolidated data)
2 WAY ANOVA (p value)</t>
  </si>
  <si>
    <t>ML surveilled volume
Diet vs Sex (LPS treatment consolidated data)
2 WAY ANOVA (p value)</t>
  </si>
  <si>
    <t>Mean</t>
  </si>
  <si>
    <t>SEM</t>
  </si>
  <si>
    <t>% BrdU-AB cells/Total BrdU-DCX</t>
  </si>
  <si>
    <t>% BrdU-CD cells/Total BrdU-DCX</t>
  </si>
  <si>
    <t>% BrdU-EF cells/Total BrdU-DCX</t>
  </si>
  <si>
    <t>Volume</t>
  </si>
  <si>
    <t>Microglia</t>
  </si>
  <si>
    <t>Parameters</t>
  </si>
  <si>
    <t>Weight</t>
  </si>
  <si>
    <t>Adult Neurogenesis</t>
  </si>
  <si>
    <t>Astrocytes</t>
  </si>
  <si>
    <t>Number of pairs</t>
  </si>
  <si>
    <t>Significant Correlations (p&lt;0.01)</t>
  </si>
  <si>
    <t>Correlation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</si>
</sst>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339966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339966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Dashed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5">
    <xf numFmtId="0" fontId="0" fillId="0" borderId="0" xfId="0"/>
    <xf numFmtId="0" fontId="0" fillId="0" borderId="1" xfId="0" applyBorder="1"/>
    <xf numFmtId="0" fontId="2" fillId="0" borderId="6" xfId="0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2" fontId="0" fillId="2" borderId="11" xfId="0" applyNumberFormat="1" applyFill="1" applyBorder="1"/>
    <xf numFmtId="2" fontId="0" fillId="2" borderId="5" xfId="0" applyNumberFormat="1" applyFont="1" applyFill="1" applyBorder="1"/>
    <xf numFmtId="2" fontId="0" fillId="2" borderId="1" xfId="0" applyNumberFormat="1" applyFont="1" applyFill="1" applyBorder="1"/>
    <xf numFmtId="2" fontId="0" fillId="2" borderId="1" xfId="0" applyNumberFormat="1" applyFill="1" applyBorder="1"/>
    <xf numFmtId="2" fontId="3" fillId="2" borderId="6" xfId="0" applyNumberFormat="1" applyFont="1" applyFill="1" applyBorder="1"/>
    <xf numFmtId="2" fontId="0" fillId="2" borderId="6" xfId="0" applyNumberFormat="1" applyFill="1" applyBorder="1"/>
    <xf numFmtId="2" fontId="0" fillId="0" borderId="5" xfId="0" applyNumberFormat="1" applyFont="1" applyFill="1" applyBorder="1"/>
    <xf numFmtId="2" fontId="0" fillId="0" borderId="1" xfId="0" applyNumberFormat="1" applyFont="1" applyFill="1" applyBorder="1"/>
    <xf numFmtId="2" fontId="0" fillId="0" borderId="1" xfId="0" applyNumberFormat="1" applyBorder="1"/>
    <xf numFmtId="2" fontId="0" fillId="0" borderId="6" xfId="0" applyNumberFormat="1" applyBorder="1"/>
    <xf numFmtId="2" fontId="3" fillId="0" borderId="6" xfId="0" applyNumberFormat="1" applyFont="1" applyBorder="1"/>
    <xf numFmtId="2" fontId="0" fillId="0" borderId="7" xfId="0" applyNumberFormat="1" applyFont="1" applyFill="1" applyBorder="1"/>
    <xf numFmtId="2" fontId="0" fillId="0" borderId="8" xfId="0" applyNumberFormat="1" applyFont="1" applyFill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3" xfId="0" applyBorder="1"/>
    <xf numFmtId="0" fontId="0" fillId="0" borderId="20" xfId="0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9" xfId="0" applyFont="1" applyBorder="1"/>
    <xf numFmtId="0" fontId="1" fillId="0" borderId="4" xfId="0" applyFont="1" applyBorder="1"/>
    <xf numFmtId="0" fontId="1" fillId="0" borderId="30" xfId="0" applyFont="1" applyBorder="1"/>
    <xf numFmtId="0" fontId="0" fillId="0" borderId="2" xfId="0" applyBorder="1"/>
    <xf numFmtId="0" fontId="0" fillId="0" borderId="32" xfId="0" applyBorder="1"/>
    <xf numFmtId="0" fontId="0" fillId="0" borderId="22" xfId="0" applyBorder="1"/>
    <xf numFmtId="0" fontId="0" fillId="0" borderId="23" xfId="0" applyBorder="1"/>
    <xf numFmtId="0" fontId="2" fillId="0" borderId="13" xfId="0" applyFont="1" applyBorder="1"/>
    <xf numFmtId="0" fontId="2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6" xfId="0" applyFont="1" applyFill="1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Font="1" applyFill="1" applyBorder="1"/>
    <xf numFmtId="0" fontId="1" fillId="0" borderId="43" xfId="0" applyFont="1" applyBorder="1"/>
    <xf numFmtId="0" fontId="1" fillId="0" borderId="44" xfId="0" applyFont="1" applyBorder="1"/>
    <xf numFmtId="0" fontId="2" fillId="0" borderId="34" xfId="0" applyFont="1" applyBorder="1"/>
    <xf numFmtId="0" fontId="0" fillId="0" borderId="30" xfId="0" applyBorder="1"/>
    <xf numFmtId="0" fontId="0" fillId="3" borderId="22" xfId="0" applyFill="1" applyBorder="1"/>
    <xf numFmtId="0" fontId="0" fillId="3" borderId="23" xfId="0" applyFill="1" applyBorder="1"/>
    <xf numFmtId="0" fontId="0" fillId="0" borderId="19" xfId="0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8" xfId="0" applyNumberFormat="1" applyBorder="1"/>
    <xf numFmtId="0" fontId="1" fillId="0" borderId="0" xfId="0" applyFont="1" applyBorder="1" applyAlignment="1"/>
    <xf numFmtId="164" fontId="0" fillId="2" borderId="6" xfId="0" applyNumberFormat="1" applyFill="1" applyBorder="1"/>
    <xf numFmtId="164" fontId="0" fillId="0" borderId="6" xfId="0" applyNumberFormat="1" applyBorder="1"/>
    <xf numFmtId="164" fontId="0" fillId="0" borderId="9" xfId="0" applyNumberFormat="1" applyBorder="1"/>
    <xf numFmtId="0" fontId="0" fillId="4" borderId="22" xfId="0" applyFill="1" applyBorder="1"/>
    <xf numFmtId="0" fontId="1" fillId="0" borderId="46" xfId="0" applyFont="1" applyBorder="1"/>
    <xf numFmtId="0" fontId="1" fillId="0" borderId="47" xfId="0" applyFont="1" applyBorder="1"/>
    <xf numFmtId="0" fontId="1" fillId="0" borderId="46" xfId="0" applyFont="1" applyFill="1" applyBorder="1"/>
    <xf numFmtId="0" fontId="1" fillId="0" borderId="21" xfId="0" applyFont="1" applyBorder="1"/>
    <xf numFmtId="0" fontId="2" fillId="0" borderId="48" xfId="0" applyFont="1" applyBorder="1"/>
    <xf numFmtId="0" fontId="2" fillId="0" borderId="49" xfId="0" applyFont="1" applyBorder="1"/>
    <xf numFmtId="0" fontId="0" fillId="0" borderId="21" xfId="0" applyBorder="1"/>
    <xf numFmtId="0" fontId="0" fillId="0" borderId="4" xfId="0" applyBorder="1" applyAlignment="1">
      <alignment horizontal="center"/>
    </xf>
    <xf numFmtId="2" fontId="1" fillId="0" borderId="25" xfId="0" applyNumberFormat="1" applyFont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0" fillId="2" borderId="1" xfId="0" applyFill="1" applyBorder="1"/>
    <xf numFmtId="0" fontId="0" fillId="2" borderId="6" xfId="0" applyFill="1" applyBorder="1"/>
    <xf numFmtId="0" fontId="0" fillId="3" borderId="51" xfId="0" applyFill="1" applyBorder="1"/>
    <xf numFmtId="0" fontId="1" fillId="0" borderId="28" xfId="0" applyFont="1" applyFill="1" applyBorder="1"/>
    <xf numFmtId="0" fontId="1" fillId="0" borderId="52" xfId="0" applyFont="1" applyBorder="1"/>
    <xf numFmtId="0" fontId="0" fillId="3" borderId="35" xfId="0" applyFill="1" applyBorder="1"/>
    <xf numFmtId="0" fontId="0" fillId="3" borderId="6" xfId="0" applyFill="1" applyBorder="1"/>
    <xf numFmtId="0" fontId="1" fillId="0" borderId="53" xfId="0" applyFont="1" applyBorder="1"/>
    <xf numFmtId="0" fontId="0" fillId="3" borderId="9" xfId="0" applyFill="1" applyBorder="1"/>
    <xf numFmtId="0" fontId="0" fillId="0" borderId="49" xfId="0" applyBorder="1"/>
    <xf numFmtId="0" fontId="0" fillId="4" borderId="5" xfId="0" applyFill="1" applyBorder="1"/>
    <xf numFmtId="0" fontId="0" fillId="4" borderId="7" xfId="0" applyFill="1" applyBorder="1"/>
    <xf numFmtId="2" fontId="1" fillId="0" borderId="54" xfId="0" applyNumberFormat="1" applyFont="1" applyFill="1" applyBorder="1"/>
    <xf numFmtId="2" fontId="1" fillId="0" borderId="41" xfId="0" applyNumberFormat="1" applyFont="1" applyFill="1" applyBorder="1"/>
    <xf numFmtId="2" fontId="1" fillId="0" borderId="41" xfId="0" applyNumberFormat="1" applyFont="1" applyBorder="1"/>
    <xf numFmtId="2" fontId="1" fillId="0" borderId="42" xfId="0" applyNumberFormat="1" applyFont="1" applyBorder="1"/>
    <xf numFmtId="2" fontId="0" fillId="2" borderId="12" xfId="0" applyNumberFormat="1" applyFill="1" applyBorder="1"/>
    <xf numFmtId="2" fontId="0" fillId="2" borderId="33" xfId="0" applyNumberFormat="1" applyFont="1" applyFill="1" applyBorder="1"/>
    <xf numFmtId="2" fontId="0" fillId="2" borderId="34" xfId="0" applyNumberFormat="1" applyFont="1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164" fontId="0" fillId="2" borderId="34" xfId="0" applyNumberFormat="1" applyFill="1" applyBorder="1"/>
    <xf numFmtId="164" fontId="0" fillId="2" borderId="35" xfId="0" applyNumberFormat="1" applyFill="1" applyBorder="1"/>
    <xf numFmtId="2" fontId="1" fillId="0" borderId="36" xfId="0" applyNumberFormat="1" applyFont="1" applyFill="1" applyBorder="1"/>
    <xf numFmtId="2" fontId="1" fillId="0" borderId="37" xfId="0" applyNumberFormat="1" applyFont="1" applyFill="1" applyBorder="1"/>
    <xf numFmtId="0" fontId="1" fillId="0" borderId="45" xfId="0" applyFont="1" applyBorder="1"/>
    <xf numFmtId="0" fontId="1" fillId="0" borderId="28" xfId="0" applyFont="1" applyBorder="1"/>
    <xf numFmtId="0" fontId="0" fillId="2" borderId="34" xfId="0" applyFill="1" applyBorder="1"/>
    <xf numFmtId="0" fontId="0" fillId="2" borderId="35" xfId="0" applyFill="1" applyBorder="1"/>
    <xf numFmtId="2" fontId="1" fillId="0" borderId="47" xfId="0" applyNumberFormat="1" applyFont="1" applyFill="1" applyBorder="1"/>
    <xf numFmtId="2" fontId="0" fillId="2" borderId="49" xfId="0" applyNumberFormat="1" applyFont="1" applyFill="1" applyBorder="1"/>
    <xf numFmtId="2" fontId="0" fillId="2" borderId="2" xfId="0" applyNumberFormat="1" applyFont="1" applyFill="1" applyBorder="1"/>
    <xf numFmtId="2" fontId="0" fillId="0" borderId="2" xfId="0" applyNumberFormat="1" applyFont="1" applyFill="1" applyBorder="1"/>
    <xf numFmtId="2" fontId="0" fillId="0" borderId="32" xfId="0" applyNumberFormat="1" applyFont="1" applyFill="1" applyBorder="1"/>
    <xf numFmtId="0" fontId="0" fillId="2" borderId="48" xfId="0" applyFill="1" applyBorder="1"/>
    <xf numFmtId="0" fontId="0" fillId="2" borderId="3" xfId="0" applyFill="1" applyBorder="1"/>
    <xf numFmtId="2" fontId="0" fillId="2" borderId="5" xfId="0" applyNumberFormat="1" applyFill="1" applyBorder="1"/>
    <xf numFmtId="2" fontId="0" fillId="0" borderId="5" xfId="0" applyNumberFormat="1" applyBorder="1"/>
    <xf numFmtId="2" fontId="0" fillId="0" borderId="7" xfId="0" applyNumberFormat="1" applyBorder="1"/>
    <xf numFmtId="0" fontId="1" fillId="0" borderId="50" xfId="0" applyFont="1" applyBorder="1" applyAlignment="1"/>
    <xf numFmtId="2" fontId="0" fillId="2" borderId="10" xfId="0" applyNumberFormat="1" applyFill="1" applyBorder="1"/>
    <xf numFmtId="2" fontId="1" fillId="0" borderId="24" xfId="0" applyNumberFormat="1" applyFont="1" applyBorder="1"/>
    <xf numFmtId="2" fontId="1" fillId="0" borderId="26" xfId="0" applyNumberFormat="1" applyFont="1" applyBorder="1"/>
    <xf numFmtId="2" fontId="1" fillId="0" borderId="30" xfId="0" applyNumberFormat="1" applyFont="1" applyBorder="1"/>
    <xf numFmtId="0" fontId="2" fillId="0" borderId="25" xfId="0" applyFont="1" applyBorder="1"/>
    <xf numFmtId="2" fontId="1" fillId="0" borderId="55" xfId="0" applyNumberFormat="1" applyFont="1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0" xfId="0" applyBorder="1" applyAlignment="1"/>
    <xf numFmtId="0" fontId="0" fillId="0" borderId="35" xfId="0" applyFill="1" applyBorder="1"/>
    <xf numFmtId="0" fontId="0" fillId="0" borderId="6" xfId="0" applyFill="1" applyBorder="1"/>
    <xf numFmtId="0" fontId="0" fillId="5" borderId="5" xfId="0" applyFill="1" applyBorder="1"/>
    <xf numFmtId="0" fontId="5" fillId="0" borderId="15" xfId="0" applyFont="1" applyBorder="1"/>
    <xf numFmtId="0" fontId="0" fillId="0" borderId="10" xfId="0" applyBorder="1"/>
    <xf numFmtId="0" fontId="1" fillId="0" borderId="4" xfId="0" applyFont="1" applyFill="1" applyBorder="1"/>
    <xf numFmtId="0" fontId="1" fillId="0" borderId="18" xfId="0" applyFont="1" applyFill="1" applyBorder="1"/>
    <xf numFmtId="0" fontId="5" fillId="0" borderId="12" xfId="0" applyFont="1" applyBorder="1"/>
    <xf numFmtId="0" fontId="5" fillId="0" borderId="6" xfId="0" applyFont="1" applyBorder="1"/>
    <xf numFmtId="0" fontId="5" fillId="0" borderId="9" xfId="0" applyFont="1" applyBorder="1"/>
    <xf numFmtId="0" fontId="0" fillId="3" borderId="56" xfId="0" applyFill="1" applyBorder="1"/>
    <xf numFmtId="0" fontId="0" fillId="0" borderId="25" xfId="0" applyBorder="1"/>
    <xf numFmtId="2" fontId="1" fillId="0" borderId="24" xfId="0" applyNumberFormat="1" applyFont="1" applyFill="1" applyBorder="1"/>
    <xf numFmtId="2" fontId="1" fillId="0" borderId="25" xfId="0" applyNumberFormat="1" applyFont="1" applyFill="1" applyBorder="1"/>
    <xf numFmtId="2" fontId="1" fillId="0" borderId="26" xfId="0" applyNumberFormat="1" applyFont="1" applyFill="1" applyBorder="1"/>
    <xf numFmtId="2" fontId="1" fillId="0" borderId="30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31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2" xfId="0" applyFill="1" applyBorder="1"/>
    <xf numFmtId="0" fontId="5" fillId="0" borderId="1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0" fillId="6" borderId="5" xfId="0" applyFill="1" applyBorder="1"/>
    <xf numFmtId="0" fontId="0" fillId="6" borderId="7" xfId="0" applyFill="1" applyBorder="1"/>
    <xf numFmtId="0" fontId="6" fillId="6" borderId="6" xfId="0" applyFont="1" applyFill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5" xfId="0" applyFill="1" applyBorder="1"/>
    <xf numFmtId="2" fontId="1" fillId="0" borderId="0" xfId="0" applyNumberFormat="1" applyFont="1" applyFill="1" applyBorder="1"/>
    <xf numFmtId="2" fontId="0" fillId="0" borderId="0" xfId="0" applyNumberFormat="1"/>
    <xf numFmtId="0" fontId="0" fillId="7" borderId="6" xfId="0" applyFill="1" applyBorder="1"/>
    <xf numFmtId="0" fontId="0" fillId="7" borderId="35" xfId="0" applyFill="1" applyBorder="1"/>
    <xf numFmtId="0" fontId="7" fillId="0" borderId="9" xfId="0" applyFont="1" applyBorder="1"/>
    <xf numFmtId="0" fontId="7" fillId="0" borderId="6" xfId="0" applyFont="1" applyBorder="1"/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8" borderId="36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0" fontId="8" fillId="8" borderId="38" xfId="0" applyFont="1" applyFill="1" applyBorder="1" applyAlignment="1">
      <alignment horizontal="center"/>
    </xf>
    <xf numFmtId="0" fontId="8" fillId="9" borderId="36" xfId="0" applyFont="1" applyFill="1" applyBorder="1" applyAlignment="1">
      <alignment horizontal="center"/>
    </xf>
    <xf numFmtId="0" fontId="8" fillId="9" borderId="37" xfId="0" applyFont="1" applyFill="1" applyBorder="1" applyAlignment="1">
      <alignment horizontal="center"/>
    </xf>
    <xf numFmtId="0" fontId="8" fillId="9" borderId="38" xfId="0" applyFont="1" applyFill="1" applyBorder="1" applyAlignment="1">
      <alignment horizontal="center"/>
    </xf>
    <xf numFmtId="0" fontId="8" fillId="10" borderId="36" xfId="0" applyFont="1" applyFill="1" applyBorder="1" applyAlignment="1">
      <alignment horizontal="center"/>
    </xf>
    <xf numFmtId="0" fontId="8" fillId="10" borderId="37" xfId="0" applyFont="1" applyFill="1" applyBorder="1" applyAlignment="1">
      <alignment horizontal="center"/>
    </xf>
    <xf numFmtId="0" fontId="8" fillId="10" borderId="38" xfId="0" applyFont="1" applyFill="1" applyBorder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8" fillId="11" borderId="37" xfId="0" applyFont="1" applyFill="1" applyBorder="1" applyAlignment="1">
      <alignment horizontal="center"/>
    </xf>
    <xf numFmtId="0" fontId="8" fillId="11" borderId="38" xfId="0" applyFont="1" applyFill="1" applyBorder="1" applyAlignment="1">
      <alignment horizontal="center"/>
    </xf>
    <xf numFmtId="0" fontId="8" fillId="0" borderId="3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9" xfId="0" applyFont="1" applyBorder="1" applyAlignment="1">
      <alignment horizontal="left" wrapText="1"/>
    </xf>
    <xf numFmtId="164" fontId="9" fillId="0" borderId="34" xfId="0" applyNumberFormat="1" applyFont="1" applyBorder="1"/>
    <xf numFmtId="164" fontId="9" fillId="0" borderId="49" xfId="0" applyNumberFormat="1" applyFont="1" applyBorder="1"/>
    <xf numFmtId="164" fontId="9" fillId="8" borderId="33" xfId="0" applyNumberFormat="1" applyFont="1" applyFill="1" applyBorder="1"/>
    <xf numFmtId="164" fontId="9" fillId="8" borderId="34" xfId="0" applyNumberFormat="1" applyFont="1" applyFill="1" applyBorder="1"/>
    <xf numFmtId="164" fontId="9" fillId="8" borderId="35" xfId="0" applyNumberFormat="1" applyFont="1" applyFill="1" applyBorder="1"/>
    <xf numFmtId="164" fontId="9" fillId="9" borderId="33" xfId="0" applyNumberFormat="1" applyFont="1" applyFill="1" applyBorder="1"/>
    <xf numFmtId="164" fontId="9" fillId="9" borderId="34" xfId="0" applyNumberFormat="1" applyFont="1" applyFill="1" applyBorder="1"/>
    <xf numFmtId="164" fontId="9" fillId="9" borderId="35" xfId="0" applyNumberFormat="1" applyFont="1" applyFill="1" applyBorder="1"/>
    <xf numFmtId="164" fontId="9" fillId="10" borderId="33" xfId="0" applyNumberFormat="1" applyFont="1" applyFill="1" applyBorder="1"/>
    <xf numFmtId="164" fontId="9" fillId="10" borderId="34" xfId="0" applyNumberFormat="1" applyFont="1" applyFill="1" applyBorder="1"/>
    <xf numFmtId="164" fontId="9" fillId="10" borderId="35" xfId="0" applyNumberFormat="1" applyFont="1" applyFill="1" applyBorder="1"/>
    <xf numFmtId="164" fontId="9" fillId="11" borderId="33" xfId="0" applyNumberFormat="1" applyFont="1" applyFill="1" applyBorder="1"/>
    <xf numFmtId="164" fontId="9" fillId="11" borderId="34" xfId="0" applyNumberFormat="1" applyFont="1" applyFill="1" applyBorder="1"/>
    <xf numFmtId="164" fontId="9" fillId="11" borderId="35" xfId="0" applyNumberFormat="1" applyFont="1" applyFill="1" applyBorder="1"/>
    <xf numFmtId="164" fontId="2" fillId="0" borderId="1" xfId="0" applyNumberFormat="1" applyFont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9" fillId="0" borderId="2" xfId="0" applyNumberFormat="1" applyFont="1" applyBorder="1"/>
    <xf numFmtId="164" fontId="9" fillId="8" borderId="5" xfId="0" applyNumberFormat="1" applyFont="1" applyFill="1" applyBorder="1"/>
    <xf numFmtId="164" fontId="9" fillId="8" borderId="1" xfId="0" applyNumberFormat="1" applyFont="1" applyFill="1" applyBorder="1"/>
    <xf numFmtId="164" fontId="9" fillId="8" borderId="6" xfId="0" applyNumberFormat="1" applyFont="1" applyFill="1" applyBorder="1"/>
    <xf numFmtId="164" fontId="9" fillId="9" borderId="5" xfId="0" applyNumberFormat="1" applyFont="1" applyFill="1" applyBorder="1"/>
    <xf numFmtId="164" fontId="9" fillId="9" borderId="1" xfId="0" applyNumberFormat="1" applyFont="1" applyFill="1" applyBorder="1"/>
    <xf numFmtId="164" fontId="9" fillId="9" borderId="6" xfId="0" applyNumberFormat="1" applyFont="1" applyFill="1" applyBorder="1"/>
    <xf numFmtId="164" fontId="9" fillId="10" borderId="5" xfId="0" applyNumberFormat="1" applyFont="1" applyFill="1" applyBorder="1"/>
    <xf numFmtId="164" fontId="9" fillId="10" borderId="1" xfId="0" applyNumberFormat="1" applyFont="1" applyFill="1" applyBorder="1"/>
    <xf numFmtId="164" fontId="9" fillId="10" borderId="6" xfId="0" applyNumberFormat="1" applyFont="1" applyFill="1" applyBorder="1"/>
    <xf numFmtId="164" fontId="9" fillId="11" borderId="5" xfId="0" applyNumberFormat="1" applyFont="1" applyFill="1" applyBorder="1"/>
    <xf numFmtId="164" fontId="9" fillId="11" borderId="1" xfId="0" applyNumberFormat="1" applyFont="1" applyFill="1" applyBorder="1"/>
    <xf numFmtId="164" fontId="9" fillId="11" borderId="6" xfId="0" applyNumberFormat="1" applyFont="1" applyFill="1" applyBorder="1"/>
    <xf numFmtId="164" fontId="5" fillId="0" borderId="2" xfId="0" applyNumberFormat="1" applyFont="1" applyBorder="1"/>
    <xf numFmtId="164" fontId="2" fillId="0" borderId="8" xfId="0" applyNumberFormat="1" applyFont="1" applyBorder="1"/>
    <xf numFmtId="164" fontId="9" fillId="0" borderId="32" xfId="0" applyNumberFormat="1" applyFont="1" applyBorder="1"/>
    <xf numFmtId="164" fontId="9" fillId="8" borderId="7" xfId="0" applyNumberFormat="1" applyFont="1" applyFill="1" applyBorder="1"/>
    <xf numFmtId="164" fontId="9" fillId="8" borderId="8" xfId="0" applyNumberFormat="1" applyFont="1" applyFill="1" applyBorder="1"/>
    <xf numFmtId="164" fontId="9" fillId="8" borderId="9" xfId="0" applyNumberFormat="1" applyFont="1" applyFill="1" applyBorder="1"/>
    <xf numFmtId="164" fontId="9" fillId="9" borderId="7" xfId="0" applyNumberFormat="1" applyFont="1" applyFill="1" applyBorder="1"/>
    <xf numFmtId="164" fontId="9" fillId="9" borderId="8" xfId="0" applyNumberFormat="1" applyFont="1" applyFill="1" applyBorder="1"/>
    <xf numFmtId="164" fontId="10" fillId="9" borderId="8" xfId="0" applyNumberFormat="1" applyFont="1" applyFill="1" applyBorder="1"/>
    <xf numFmtId="164" fontId="9" fillId="9" borderId="9" xfId="0" applyNumberFormat="1" applyFont="1" applyFill="1" applyBorder="1"/>
    <xf numFmtId="164" fontId="9" fillId="10" borderId="7" xfId="0" applyNumberFormat="1" applyFont="1" applyFill="1" applyBorder="1"/>
    <xf numFmtId="164" fontId="9" fillId="10" borderId="8" xfId="0" applyNumberFormat="1" applyFont="1" applyFill="1" applyBorder="1"/>
    <xf numFmtId="164" fontId="9" fillId="10" borderId="9" xfId="0" applyNumberFormat="1" applyFont="1" applyFill="1" applyBorder="1"/>
    <xf numFmtId="164" fontId="9" fillId="11" borderId="7" xfId="0" applyNumberFormat="1" applyFont="1" applyFill="1" applyBorder="1"/>
    <xf numFmtId="164" fontId="9" fillId="11" borderId="8" xfId="0" applyNumberFormat="1" applyFont="1" applyFill="1" applyBorder="1"/>
    <xf numFmtId="164" fontId="9" fillId="11" borderId="9" xfId="0" applyNumberFormat="1" applyFont="1" applyFill="1" applyBorder="1"/>
    <xf numFmtId="164" fontId="2" fillId="0" borderId="34" xfId="0" applyNumberFormat="1" applyFont="1" applyBorder="1"/>
    <xf numFmtId="164" fontId="2" fillId="0" borderId="49" xfId="0" applyNumberFormat="1" applyFont="1" applyBorder="1"/>
    <xf numFmtId="164" fontId="10" fillId="8" borderId="34" xfId="0" applyNumberFormat="1" applyFont="1" applyFill="1" applyBorder="1"/>
    <xf numFmtId="164" fontId="10" fillId="8" borderId="35" xfId="0" applyNumberFormat="1" applyFont="1" applyFill="1" applyBorder="1"/>
    <xf numFmtId="164" fontId="2" fillId="0" borderId="2" xfId="0" applyNumberFormat="1" applyFont="1" applyBorder="1"/>
    <xf numFmtId="164" fontId="2" fillId="8" borderId="5" xfId="0" applyNumberFormat="1" applyFont="1" applyFill="1" applyBorder="1"/>
    <xf numFmtId="164" fontId="10" fillId="8" borderId="6" xfId="0" applyNumberFormat="1" applyFont="1" applyFill="1" applyBorder="1"/>
    <xf numFmtId="164" fontId="2" fillId="0" borderId="32" xfId="0" applyNumberFormat="1" applyFont="1" applyBorder="1"/>
    <xf numFmtId="164" fontId="2" fillId="8" borderId="7" xfId="0" applyNumberFormat="1" applyFont="1" applyFill="1" applyBorder="1"/>
    <xf numFmtId="164" fontId="2" fillId="8" borderId="8" xfId="0" applyNumberFormat="1" applyFont="1" applyFill="1" applyBorder="1"/>
    <xf numFmtId="164" fontId="2" fillId="8" borderId="33" xfId="0" applyNumberFormat="1" applyFont="1" applyFill="1" applyBorder="1"/>
    <xf numFmtId="164" fontId="2" fillId="8" borderId="34" xfId="0" applyNumberFormat="1" applyFont="1" applyFill="1" applyBorder="1"/>
    <xf numFmtId="164" fontId="2" fillId="8" borderId="35" xfId="0" applyNumberFormat="1" applyFont="1" applyFill="1" applyBorder="1"/>
    <xf numFmtId="164" fontId="10" fillId="9" borderId="34" xfId="0" applyNumberFormat="1" applyFont="1" applyFill="1" applyBorder="1"/>
    <xf numFmtId="164" fontId="2" fillId="8" borderId="1" xfId="0" applyNumberFormat="1" applyFont="1" applyFill="1" applyBorder="1"/>
    <xf numFmtId="164" fontId="2" fillId="8" borderId="6" xfId="0" applyNumberFormat="1" applyFont="1" applyFill="1" applyBorder="1"/>
    <xf numFmtId="164" fontId="2" fillId="9" borderId="5" xfId="0" applyNumberFormat="1" applyFont="1" applyFill="1" applyBorder="1"/>
    <xf numFmtId="164" fontId="10" fillId="9" borderId="1" xfId="0" applyNumberFormat="1" applyFont="1" applyFill="1" applyBorder="1"/>
    <xf numFmtId="164" fontId="2" fillId="9" borderId="1" xfId="0" applyNumberFormat="1" applyFont="1" applyFill="1" applyBorder="1"/>
    <xf numFmtId="164" fontId="2" fillId="8" borderId="9" xfId="0" applyNumberFormat="1" applyFont="1" applyFill="1" applyBorder="1"/>
    <xf numFmtId="164" fontId="2" fillId="9" borderId="7" xfId="0" applyNumberFormat="1" applyFont="1" applyFill="1" applyBorder="1"/>
    <xf numFmtId="164" fontId="2" fillId="9" borderId="8" xfId="0" applyNumberFormat="1" applyFont="1" applyFill="1" applyBorder="1"/>
    <xf numFmtId="164" fontId="2" fillId="9" borderId="33" xfId="0" applyNumberFormat="1" applyFont="1" applyFill="1" applyBorder="1"/>
    <xf numFmtId="164" fontId="2" fillId="9" borderId="34" xfId="0" applyNumberFormat="1" applyFont="1" applyFill="1" applyBorder="1"/>
    <xf numFmtId="164" fontId="2" fillId="9" borderId="35" xfId="0" applyNumberFormat="1" applyFont="1" applyFill="1" applyBorder="1"/>
    <xf numFmtId="164" fontId="2" fillId="9" borderId="6" xfId="0" applyNumberFormat="1" applyFont="1" applyFill="1" applyBorder="1"/>
    <xf numFmtId="164" fontId="2" fillId="10" borderId="5" xfId="0" applyNumberFormat="1" applyFont="1" applyFill="1" applyBorder="1"/>
    <xf numFmtId="164" fontId="2" fillId="10" borderId="1" xfId="0" applyNumberFormat="1" applyFont="1" applyFill="1" applyBorder="1"/>
    <xf numFmtId="164" fontId="2" fillId="9" borderId="9" xfId="0" applyNumberFormat="1" applyFont="1" applyFill="1" applyBorder="1"/>
    <xf numFmtId="164" fontId="2" fillId="10" borderId="7" xfId="0" applyNumberFormat="1" applyFont="1" applyFill="1" applyBorder="1"/>
    <xf numFmtId="164" fontId="2" fillId="10" borderId="8" xfId="0" applyNumberFormat="1" applyFont="1" applyFill="1" applyBorder="1"/>
    <xf numFmtId="164" fontId="2" fillId="0" borderId="11" xfId="0" applyNumberFormat="1" applyFont="1" applyBorder="1"/>
    <xf numFmtId="164" fontId="2" fillId="0" borderId="31" xfId="0" applyNumberFormat="1" applyFont="1" applyBorder="1"/>
    <xf numFmtId="164" fontId="2" fillId="8" borderId="10" xfId="0" applyNumberFormat="1" applyFont="1" applyFill="1" applyBorder="1"/>
    <xf numFmtId="164" fontId="2" fillId="8" borderId="11" xfId="0" applyNumberFormat="1" applyFont="1" applyFill="1" applyBorder="1"/>
    <xf numFmtId="164" fontId="2" fillId="8" borderId="12" xfId="0" applyNumberFormat="1" applyFont="1" applyFill="1" applyBorder="1"/>
    <xf numFmtId="164" fontId="2" fillId="9" borderId="10" xfId="0" applyNumberFormat="1" applyFont="1" applyFill="1" applyBorder="1"/>
    <xf numFmtId="164" fontId="2" fillId="9" borderId="11" xfId="0" applyNumberFormat="1" applyFont="1" applyFill="1" applyBorder="1"/>
    <xf numFmtId="164" fontId="2" fillId="9" borderId="12" xfId="0" applyNumberFormat="1" applyFont="1" applyFill="1" applyBorder="1"/>
    <xf numFmtId="164" fontId="2" fillId="10" borderId="10" xfId="0" applyNumberFormat="1" applyFont="1" applyFill="1" applyBorder="1"/>
    <xf numFmtId="164" fontId="2" fillId="10" borderId="11" xfId="0" applyNumberFormat="1" applyFont="1" applyFill="1" applyBorder="1"/>
    <xf numFmtId="164" fontId="2" fillId="10" borderId="12" xfId="0" applyNumberFormat="1" applyFont="1" applyFill="1" applyBorder="1"/>
    <xf numFmtId="164" fontId="9" fillId="11" borderId="10" xfId="0" applyNumberFormat="1" applyFont="1" applyFill="1" applyBorder="1"/>
    <xf numFmtId="164" fontId="2" fillId="10" borderId="6" xfId="0" applyNumberFormat="1" applyFont="1" applyFill="1" applyBorder="1"/>
    <xf numFmtId="164" fontId="2" fillId="11" borderId="5" xfId="0" applyNumberFormat="1" applyFont="1" applyFill="1" applyBorder="1"/>
    <xf numFmtId="164" fontId="2" fillId="10" borderId="9" xfId="0" applyNumberFormat="1" applyFont="1" applyFill="1" applyBorder="1"/>
    <xf numFmtId="164" fontId="2" fillId="11" borderId="7" xfId="0" applyNumberFormat="1" applyFont="1" applyFill="1" applyBorder="1"/>
    <xf numFmtId="164" fontId="2" fillId="11" borderId="8" xfId="0" applyNumberFormat="1" applyFont="1" applyFill="1" applyBorder="1"/>
    <xf numFmtId="164" fontId="10" fillId="9" borderId="6" xfId="0" applyNumberFormat="1" applyFont="1" applyFill="1" applyBorder="1"/>
    <xf numFmtId="164" fontId="10" fillId="10" borderId="5" xfId="0" applyNumberFormat="1" applyFont="1" applyFill="1" applyBorder="1"/>
    <xf numFmtId="164" fontId="10" fillId="10" borderId="1" xfId="0" applyNumberFormat="1" applyFont="1" applyFill="1" applyBorder="1"/>
    <xf numFmtId="164" fontId="10" fillId="10" borderId="34" xfId="0" applyNumberFormat="1" applyFont="1" applyFill="1" applyBorder="1"/>
    <xf numFmtId="164" fontId="10" fillId="10" borderId="8" xfId="0" applyNumberFormat="1" applyFont="1" applyFill="1" applyBorder="1"/>
    <xf numFmtId="164" fontId="10" fillId="10" borderId="6" xfId="0" applyNumberFormat="1" applyFont="1" applyFill="1" applyBorder="1"/>
    <xf numFmtId="164" fontId="10" fillId="10" borderId="9" xfId="0" applyNumberFormat="1" applyFont="1" applyFill="1" applyBorder="1"/>
    <xf numFmtId="164" fontId="10" fillId="11" borderId="11" xfId="0" applyNumberFormat="1" applyFont="1" applyFill="1" applyBorder="1"/>
    <xf numFmtId="164" fontId="10" fillId="11" borderId="12" xfId="0" applyNumberFormat="1" applyFont="1" applyFill="1" applyBorder="1"/>
    <xf numFmtId="164" fontId="10" fillId="11" borderId="6" xfId="0" applyNumberFormat="1" applyFont="1" applyFill="1" applyBorder="1"/>
    <xf numFmtId="164" fontId="10" fillId="11" borderId="1" xfId="0" applyNumberFormat="1" applyFont="1" applyFill="1" applyBorder="1"/>
    <xf numFmtId="164" fontId="10" fillId="11" borderId="35" xfId="0" applyNumberFormat="1" applyFont="1" applyFill="1" applyBorder="1"/>
    <xf numFmtId="164" fontId="10" fillId="11" borderId="9" xfId="0" applyNumberFormat="1" applyFont="1" applyFill="1" applyBorder="1"/>
    <xf numFmtId="0" fontId="0" fillId="0" borderId="11" xfId="0" applyBorder="1"/>
    <xf numFmtId="0" fontId="11" fillId="2" borderId="6" xfId="0" applyFont="1" applyFill="1" applyBorder="1"/>
    <xf numFmtId="0" fontId="12" fillId="2" borderId="6" xfId="0" applyFont="1" applyFill="1" applyBorder="1"/>
    <xf numFmtId="0" fontId="13" fillId="2" borderId="6" xfId="0" applyFont="1" applyFill="1" applyBorder="1"/>
    <xf numFmtId="0" fontId="12" fillId="0" borderId="6" xfId="0" applyFont="1" applyBorder="1"/>
    <xf numFmtId="0" fontId="12" fillId="0" borderId="9" xfId="0" applyFont="1" applyBorder="1"/>
    <xf numFmtId="0" fontId="11" fillId="0" borderId="6" xfId="0" applyFont="1" applyBorder="1"/>
    <xf numFmtId="0" fontId="13" fillId="0" borderId="6" xfId="0" applyFont="1" applyBorder="1"/>
    <xf numFmtId="0" fontId="11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6" xfId="0" applyFont="1" applyBorder="1"/>
    <xf numFmtId="0" fontId="14" fillId="2" borderId="1" xfId="0" applyFont="1" applyFill="1" applyBorder="1"/>
    <xf numFmtId="0" fontId="16" fillId="2" borderId="6" xfId="0" applyFont="1" applyFill="1" applyBorder="1"/>
    <xf numFmtId="0" fontId="15" fillId="2" borderId="1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4" fillId="2" borderId="8" xfId="0" applyFont="1" applyFill="1" applyBorder="1"/>
    <xf numFmtId="0" fontId="13" fillId="2" borderId="9" xfId="0" applyFont="1" applyFill="1" applyBorder="1"/>
    <xf numFmtId="0" fontId="17" fillId="0" borderId="24" xfId="0" applyFont="1" applyBorder="1"/>
    <xf numFmtId="0" fontId="17" fillId="0" borderId="25" xfId="0" applyFont="1" applyBorder="1"/>
    <xf numFmtId="0" fontId="18" fillId="0" borderId="25" xfId="0" applyFont="1" applyBorder="1"/>
    <xf numFmtId="0" fontId="19" fillId="0" borderId="25" xfId="0" applyFont="1" applyBorder="1"/>
    <xf numFmtId="0" fontId="19" fillId="0" borderId="26" xfId="0" applyFont="1" applyBorder="1"/>
    <xf numFmtId="0" fontId="1" fillId="2" borderId="0" xfId="0" applyFont="1" applyFill="1"/>
    <xf numFmtId="0" fontId="1" fillId="0" borderId="0" xfId="0" applyFont="1" applyFill="1" applyBorder="1"/>
    <xf numFmtId="0" fontId="1" fillId="0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" fillId="0" borderId="60" xfId="0" applyFont="1" applyBorder="1"/>
    <xf numFmtId="0" fontId="1" fillId="0" borderId="4" xfId="0" applyFont="1" applyBorder="1" applyAlignment="1">
      <alignment horizontal="center"/>
    </xf>
    <xf numFmtId="0" fontId="7" fillId="0" borderId="35" xfId="0" applyFont="1" applyBorder="1"/>
    <xf numFmtId="0" fontId="6" fillId="6" borderId="26" xfId="0" applyFont="1" applyFill="1" applyBorder="1" applyAlignment="1">
      <alignment horizontal="center" vertical="center"/>
    </xf>
    <xf numFmtId="2" fontId="0" fillId="2" borderId="31" xfId="0" applyNumberFormat="1" applyFill="1" applyBorder="1"/>
    <xf numFmtId="2" fontId="0" fillId="2" borderId="2" xfId="0" applyNumberFormat="1" applyFill="1" applyBorder="1"/>
    <xf numFmtId="2" fontId="0" fillId="0" borderId="2" xfId="0" applyNumberFormat="1" applyBorder="1"/>
    <xf numFmtId="2" fontId="0" fillId="0" borderId="32" xfId="0" applyNumberFormat="1" applyBorder="1"/>
    <xf numFmtId="0" fontId="0" fillId="0" borderId="57" xfId="0" applyBorder="1" applyAlignment="1"/>
    <xf numFmtId="2" fontId="1" fillId="0" borderId="4" xfId="0" applyNumberFormat="1" applyFont="1" applyFill="1" applyBorder="1"/>
    <xf numFmtId="2" fontId="3" fillId="2" borderId="2" xfId="0" applyNumberFormat="1" applyFont="1" applyFill="1" applyBorder="1"/>
    <xf numFmtId="2" fontId="3" fillId="0" borderId="2" xfId="0" applyNumberFormat="1" applyFont="1" applyBorder="1"/>
    <xf numFmtId="2" fontId="0" fillId="2" borderId="29" xfId="0" applyNumberFormat="1" applyFill="1" applyBorder="1"/>
    <xf numFmtId="2" fontId="0" fillId="0" borderId="22" xfId="0" applyNumberFormat="1" applyBorder="1"/>
    <xf numFmtId="2" fontId="3" fillId="0" borderId="22" xfId="0" applyNumberFormat="1" applyFont="1" applyBorder="1"/>
    <xf numFmtId="2" fontId="3" fillId="0" borderId="62" xfId="0" applyNumberFormat="1" applyFont="1" applyBorder="1"/>
    <xf numFmtId="2" fontId="1" fillId="0" borderId="33" xfId="0" applyNumberFormat="1" applyFont="1" applyBorder="1"/>
    <xf numFmtId="2" fontId="1" fillId="0" borderId="34" xfId="0" applyNumberFormat="1" applyFont="1" applyBorder="1"/>
    <xf numFmtId="2" fontId="0" fillId="6" borderId="29" xfId="0" applyNumberFormat="1" applyFill="1" applyBorder="1"/>
    <xf numFmtId="2" fontId="0" fillId="6" borderId="22" xfId="0" applyNumberFormat="1" applyFill="1" applyBorder="1"/>
    <xf numFmtId="2" fontId="3" fillId="6" borderId="22" xfId="0" applyNumberFormat="1" applyFont="1" applyFill="1" applyBorder="1"/>
    <xf numFmtId="2" fontId="0" fillId="6" borderId="61" xfId="0" applyNumberFormat="1" applyFill="1" applyBorder="1"/>
    <xf numFmtId="2" fontId="1" fillId="6" borderId="7" xfId="0" applyNumberFormat="1" applyFont="1" applyFill="1" applyBorder="1"/>
    <xf numFmtId="2" fontId="1" fillId="6" borderId="8" xfId="0" applyNumberFormat="1" applyFont="1" applyFill="1" applyBorder="1"/>
    <xf numFmtId="2" fontId="1" fillId="0" borderId="49" xfId="0" applyNumberFormat="1" applyFont="1" applyBorder="1"/>
    <xf numFmtId="2" fontId="1" fillId="6" borderId="32" xfId="0" applyNumberFormat="1" applyFont="1" applyFill="1" applyBorder="1"/>
    <xf numFmtId="2" fontId="0" fillId="0" borderId="35" xfId="0" applyNumberFormat="1" applyBorder="1"/>
    <xf numFmtId="2" fontId="1" fillId="0" borderId="1" xfId="0" applyNumberFormat="1" applyFont="1" applyBorder="1"/>
    <xf numFmtId="2" fontId="1" fillId="0" borderId="8" xfId="0" applyNumberFormat="1" applyFont="1" applyBorder="1"/>
    <xf numFmtId="2" fontId="1" fillId="0" borderId="36" xfId="0" applyNumberFormat="1" applyFont="1" applyBorder="1"/>
    <xf numFmtId="2" fontId="1" fillId="0" borderId="37" xfId="0" applyNumberFormat="1" applyFont="1" applyBorder="1"/>
    <xf numFmtId="2" fontId="1" fillId="0" borderId="38" xfId="0" applyNumberFormat="1" applyFont="1" applyBorder="1"/>
    <xf numFmtId="2" fontId="1" fillId="0" borderId="21" xfId="0" applyNumberFormat="1" applyFont="1" applyBorder="1"/>
    <xf numFmtId="2" fontId="0" fillId="12" borderId="33" xfId="0" applyNumberFormat="1" applyFill="1" applyBorder="1"/>
    <xf numFmtId="2" fontId="0" fillId="0" borderId="34" xfId="0" applyNumberFormat="1" applyBorder="1"/>
    <xf numFmtId="2" fontId="1" fillId="0" borderId="22" xfId="0" applyNumberFormat="1" applyFont="1" applyBorder="1"/>
    <xf numFmtId="2" fontId="0" fillId="12" borderId="1" xfId="0" applyNumberFormat="1" applyFill="1" applyBorder="1"/>
    <xf numFmtId="2" fontId="1" fillId="0" borderId="23" xfId="0" applyNumberFormat="1" applyFont="1" applyBorder="1"/>
    <xf numFmtId="2" fontId="0" fillId="12" borderId="9" xfId="0" applyNumberFormat="1" applyFill="1" applyBorder="1"/>
    <xf numFmtId="2" fontId="1" fillId="0" borderId="0" xfId="0" applyNumberFormat="1" applyFont="1"/>
    <xf numFmtId="2" fontId="1" fillId="0" borderId="54" xfId="0" applyNumberFormat="1" applyFont="1" applyBorder="1"/>
    <xf numFmtId="2" fontId="20" fillId="0" borderId="1" xfId="0" applyNumberFormat="1" applyFont="1" applyBorder="1"/>
    <xf numFmtId="2" fontId="20" fillId="0" borderId="8" xfId="0" applyNumberFormat="1" applyFont="1" applyBorder="1"/>
    <xf numFmtId="1" fontId="0" fillId="12" borderId="33" xfId="0" applyNumberFormat="1" applyFill="1" applyBorder="1"/>
    <xf numFmtId="1" fontId="0" fillId="0" borderId="33" xfId="0" applyNumberFormat="1" applyBorder="1"/>
    <xf numFmtId="1" fontId="0" fillId="0" borderId="21" xfId="0" applyNumberFormat="1" applyBorder="1"/>
    <xf numFmtId="1" fontId="0" fillId="0" borderId="5" xfId="0" applyNumberFormat="1" applyBorder="1"/>
    <xf numFmtId="1" fontId="0" fillId="12" borderId="1" xfId="0" applyNumberFormat="1" applyFill="1" applyBorder="1"/>
    <xf numFmtId="1" fontId="0" fillId="0" borderId="22" xfId="0" applyNumberFormat="1" applyBorder="1"/>
    <xf numFmtId="1" fontId="0" fillId="0" borderId="7" xfId="0" applyNumberFormat="1" applyBorder="1"/>
    <xf numFmtId="1" fontId="0" fillId="12" borderId="9" xfId="0" applyNumberFormat="1" applyFill="1" applyBorder="1"/>
    <xf numFmtId="1" fontId="0" fillId="0" borderId="35" xfId="0" applyNumberFormat="1" applyBorder="1"/>
    <xf numFmtId="1" fontId="0" fillId="0" borderId="6" xfId="0" applyNumberFormat="1" applyBorder="1"/>
    <xf numFmtId="1" fontId="0" fillId="0" borderId="9" xfId="0" applyNumberFormat="1" applyBorder="1"/>
    <xf numFmtId="1" fontId="1" fillId="12" borderId="33" xfId="0" applyNumberFormat="1" applyFont="1" applyFill="1" applyBorder="1"/>
    <xf numFmtId="1" fontId="1" fillId="0" borderId="34" xfId="0" applyNumberFormat="1" applyFont="1" applyBorder="1"/>
    <xf numFmtId="1" fontId="1" fillId="0" borderId="35" xfId="0" applyNumberFormat="1" applyFont="1" applyBorder="1"/>
    <xf numFmtId="1" fontId="1" fillId="0" borderId="5" xfId="0" applyNumberFormat="1" applyFont="1" applyBorder="1"/>
    <xf numFmtId="1" fontId="1" fillId="12" borderId="1" xfId="0" applyNumberFormat="1" applyFont="1" applyFill="1" applyBorder="1"/>
    <xf numFmtId="1" fontId="1" fillId="0" borderId="1" xfId="0" applyNumberFormat="1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12" borderId="9" xfId="0" applyNumberFormat="1" applyFont="1" applyFill="1" applyBorder="1"/>
    <xf numFmtId="2" fontId="20" fillId="0" borderId="6" xfId="0" applyNumberFormat="1" applyFont="1" applyBorder="1"/>
    <xf numFmtId="0" fontId="0" fillId="10" borderId="10" xfId="0" applyFill="1" applyBorder="1"/>
    <xf numFmtId="0" fontId="0" fillId="10" borderId="11" xfId="0" applyFill="1" applyBorder="1"/>
    <xf numFmtId="0" fontId="11" fillId="10" borderId="11" xfId="0" applyFont="1" applyFill="1" applyBorder="1"/>
    <xf numFmtId="0" fontId="15" fillId="10" borderId="11" xfId="0" applyFont="1" applyFill="1" applyBorder="1"/>
    <xf numFmtId="0" fontId="13" fillId="10" borderId="12" xfId="0" applyFont="1" applyFill="1" applyBorder="1"/>
    <xf numFmtId="0" fontId="0" fillId="10" borderId="5" xfId="0" applyFill="1" applyBorder="1"/>
    <xf numFmtId="0" fontId="0" fillId="10" borderId="1" xfId="0" applyFill="1" applyBorder="1"/>
    <xf numFmtId="0" fontId="11" fillId="10" borderId="1" xfId="0" applyFont="1" applyFill="1" applyBorder="1"/>
    <xf numFmtId="0" fontId="15" fillId="10" borderId="1" xfId="0" applyFont="1" applyFill="1" applyBorder="1"/>
    <xf numFmtId="0" fontId="16" fillId="10" borderId="6" xfId="0" applyFont="1" applyFill="1" applyBorder="1"/>
    <xf numFmtId="0" fontId="13" fillId="10" borderId="6" xfId="0" applyFon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5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2" fontId="1" fillId="0" borderId="36" xfId="0" applyNumberFormat="1" applyFont="1" applyBorder="1" applyAlignment="1">
      <alignment horizontal="center" vertical="center"/>
    </xf>
    <xf numFmtId="2" fontId="1" fillId="0" borderId="54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</cellXfs>
  <cellStyles count="1">
    <cellStyle name="Normal" xfId="0" builtinId="0"/>
  </cellStyles>
  <dxfs count="104"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A3A3"/>
        </patternFill>
      </fill>
    </dxf>
  </dxfs>
  <tableStyles count="0" defaultTableStyle="TableStyleMedium2" defaultPivotStyle="PivotStyleLight16"/>
  <colors>
    <mruColors>
      <color rgb="FFCC66FF"/>
      <color rgb="FF00CC99"/>
      <color rgb="FF339966"/>
      <color rgb="FFFF66FF"/>
      <color rgb="FFFFA3A3"/>
      <color rgb="FFFFFFCC"/>
      <color rgb="FFFF4B4B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16" workbookViewId="0">
      <selection activeCell="A22" sqref="A22"/>
    </sheetView>
  </sheetViews>
  <sheetFormatPr baseColWidth="10" defaultRowHeight="15" x14ac:dyDescent="0.25"/>
  <cols>
    <col min="1" max="1" width="16.140625" bestFit="1" customWidth="1"/>
    <col min="2" max="2" width="16.42578125" bestFit="1" customWidth="1"/>
    <col min="3" max="3" width="19.140625" bestFit="1" customWidth="1"/>
    <col min="4" max="4" width="18.85546875" bestFit="1" customWidth="1"/>
    <col min="5" max="5" width="26.5703125" bestFit="1" customWidth="1"/>
    <col min="6" max="6" width="18.85546875" bestFit="1" customWidth="1"/>
    <col min="7" max="7" width="12.5703125" bestFit="1" customWidth="1"/>
    <col min="8" max="8" width="12.7109375" bestFit="1" customWidth="1"/>
    <col min="10" max="10" width="12.7109375" bestFit="1" customWidth="1"/>
    <col min="11" max="11" width="13.28515625" bestFit="1" customWidth="1"/>
    <col min="12" max="12" width="12.5703125" bestFit="1" customWidth="1"/>
    <col min="13" max="13" width="12.7109375" bestFit="1" customWidth="1"/>
  </cols>
  <sheetData>
    <row r="1" spans="1:11" ht="15.75" thickBot="1" x14ac:dyDescent="0.3">
      <c r="A1" s="409" t="s">
        <v>60</v>
      </c>
      <c r="B1" s="410"/>
      <c r="C1" s="410"/>
      <c r="D1" s="410"/>
      <c r="E1" s="410"/>
      <c r="F1" s="410"/>
      <c r="G1" s="410"/>
      <c r="H1" s="411"/>
    </row>
    <row r="2" spans="1:11" ht="15.75" thickBot="1" x14ac:dyDescent="0.3">
      <c r="A2" s="97" t="s">
        <v>40</v>
      </c>
      <c r="B2" s="98" t="s">
        <v>39</v>
      </c>
      <c r="C2" s="98" t="s">
        <v>53</v>
      </c>
      <c r="D2" s="98" t="s">
        <v>166</v>
      </c>
      <c r="E2" s="99" t="s">
        <v>2</v>
      </c>
      <c r="F2" s="99" t="s">
        <v>3</v>
      </c>
      <c r="G2" s="99" t="s">
        <v>4</v>
      </c>
      <c r="H2" s="100" t="s">
        <v>5</v>
      </c>
      <c r="I2" s="130"/>
      <c r="J2" s="167"/>
    </row>
    <row r="3" spans="1:11" x14ac:dyDescent="0.25">
      <c r="A3" s="102" t="s">
        <v>17</v>
      </c>
      <c r="B3" s="103" t="s">
        <v>8</v>
      </c>
      <c r="C3" s="103" t="s">
        <v>18</v>
      </c>
      <c r="D3" s="103" t="s">
        <v>7</v>
      </c>
      <c r="E3" s="104">
        <v>2.2420634920635171E-2</v>
      </c>
      <c r="F3" s="104">
        <v>-0.15000000000000036</v>
      </c>
      <c r="G3" s="104">
        <v>0</v>
      </c>
      <c r="H3" s="105">
        <v>1.568627450980397E-2</v>
      </c>
      <c r="I3" s="168"/>
      <c r="J3" s="168"/>
      <c r="K3" s="168"/>
    </row>
    <row r="4" spans="1:11" x14ac:dyDescent="0.25">
      <c r="A4" s="9" t="s">
        <v>19</v>
      </c>
      <c r="B4" s="10" t="s">
        <v>8</v>
      </c>
      <c r="C4" s="10" t="s">
        <v>18</v>
      </c>
      <c r="D4" s="10" t="s">
        <v>7</v>
      </c>
      <c r="E4" s="11">
        <v>3.9999999999999911E-2</v>
      </c>
      <c r="F4" s="11">
        <v>0.25</v>
      </c>
      <c r="G4" s="11">
        <v>0.33333333333333331</v>
      </c>
      <c r="H4" s="12">
        <v>3.7681159420289878E-2</v>
      </c>
    </row>
    <row r="5" spans="1:11" x14ac:dyDescent="0.25">
      <c r="A5" s="9" t="s">
        <v>20</v>
      </c>
      <c r="B5" s="10" t="s">
        <v>8</v>
      </c>
      <c r="C5" s="10" t="s">
        <v>18</v>
      </c>
      <c r="D5" s="10" t="s">
        <v>7</v>
      </c>
      <c r="E5" s="11">
        <v>1.6666666666666941E-3</v>
      </c>
      <c r="F5" s="11">
        <v>0.15000000000000036</v>
      </c>
      <c r="G5" s="11">
        <v>0.5</v>
      </c>
      <c r="H5" s="12">
        <v>3.4782608695652098E-2</v>
      </c>
    </row>
    <row r="6" spans="1:11" x14ac:dyDescent="0.25">
      <c r="A6" s="9" t="s">
        <v>21</v>
      </c>
      <c r="B6" s="10" t="s">
        <v>8</v>
      </c>
      <c r="C6" s="10" t="s">
        <v>18</v>
      </c>
      <c r="D6" s="10" t="s">
        <v>7</v>
      </c>
      <c r="E6" s="11">
        <v>0.15456349206349215</v>
      </c>
      <c r="F6" s="11">
        <v>-0.30000000000000071</v>
      </c>
      <c r="G6" s="11">
        <v>0</v>
      </c>
      <c r="H6" s="13">
        <v>2.7450980392156935E-2</v>
      </c>
      <c r="I6" s="130"/>
      <c r="J6" s="167"/>
    </row>
    <row r="7" spans="1:11" x14ac:dyDescent="0.25">
      <c r="A7" s="14" t="s">
        <v>22</v>
      </c>
      <c r="B7" s="15" t="s">
        <v>8</v>
      </c>
      <c r="C7" s="15" t="s">
        <v>18</v>
      </c>
      <c r="D7" s="15" t="s">
        <v>14</v>
      </c>
      <c r="E7" s="16">
        <v>0.11726190476190483</v>
      </c>
      <c r="F7" s="16">
        <v>0.19999999999999929</v>
      </c>
      <c r="G7" s="16">
        <v>6.666666666666643E-2</v>
      </c>
      <c r="H7" s="17">
        <v>5.8602150537634561E-2</v>
      </c>
      <c r="I7" s="168"/>
      <c r="J7" s="168"/>
    </row>
    <row r="8" spans="1:11" x14ac:dyDescent="0.25">
      <c r="A8" s="14" t="s">
        <v>23</v>
      </c>
      <c r="B8" s="15" t="s">
        <v>8</v>
      </c>
      <c r="C8" s="15" t="s">
        <v>18</v>
      </c>
      <c r="D8" s="15" t="s">
        <v>14</v>
      </c>
      <c r="E8" s="16">
        <v>0.155</v>
      </c>
      <c r="F8" s="16">
        <v>0</v>
      </c>
      <c r="G8" s="16">
        <v>0.16666666666666666</v>
      </c>
      <c r="H8" s="18">
        <v>3.1884057971014637E-2</v>
      </c>
    </row>
    <row r="9" spans="1:11" x14ac:dyDescent="0.25">
      <c r="A9" s="14" t="s">
        <v>24</v>
      </c>
      <c r="B9" s="15" t="s">
        <v>8</v>
      </c>
      <c r="C9" s="15" t="s">
        <v>18</v>
      </c>
      <c r="D9" s="15" t="s">
        <v>14</v>
      </c>
      <c r="E9" s="16">
        <v>0.1349999999999999</v>
      </c>
      <c r="F9" s="16">
        <v>5.0000000000000711E-2</v>
      </c>
      <c r="G9" s="16">
        <v>0.19999999999999929</v>
      </c>
      <c r="H9" s="18">
        <v>3.5507246376811484E-2</v>
      </c>
    </row>
    <row r="10" spans="1:11" x14ac:dyDescent="0.25">
      <c r="A10" s="9" t="s">
        <v>6</v>
      </c>
      <c r="B10" s="10" t="s">
        <v>8</v>
      </c>
      <c r="C10" s="10" t="s">
        <v>9</v>
      </c>
      <c r="D10" s="10" t="s">
        <v>7</v>
      </c>
      <c r="E10" s="11">
        <v>8.3333333333332135E-3</v>
      </c>
      <c r="F10" s="11">
        <v>-1.1000000000000014</v>
      </c>
      <c r="G10" s="11">
        <v>0.73333333333333428</v>
      </c>
      <c r="H10" s="12">
        <v>4.7826086956521678E-2</v>
      </c>
    </row>
    <row r="11" spans="1:11" x14ac:dyDescent="0.25">
      <c r="A11" s="9" t="s">
        <v>10</v>
      </c>
      <c r="B11" s="10" t="s">
        <v>8</v>
      </c>
      <c r="C11" s="10" t="s">
        <v>9</v>
      </c>
      <c r="D11" s="10" t="s">
        <v>7</v>
      </c>
      <c r="E11" s="11">
        <v>4.500000000000004E-2</v>
      </c>
      <c r="F11" s="11">
        <v>-1.4999999999999991</v>
      </c>
      <c r="G11" s="11">
        <v>0.69999999999999984</v>
      </c>
      <c r="H11" s="12">
        <v>4.565217391304343E-2</v>
      </c>
    </row>
    <row r="12" spans="1:11" x14ac:dyDescent="0.25">
      <c r="A12" s="9" t="s">
        <v>11</v>
      </c>
      <c r="B12" s="10" t="s">
        <v>8</v>
      </c>
      <c r="C12" s="10" t="s">
        <v>9</v>
      </c>
      <c r="D12" s="10" t="s">
        <v>7</v>
      </c>
      <c r="E12" s="11">
        <v>5.8928571428571386E-2</v>
      </c>
      <c r="F12" s="11">
        <v>-1.1999999999999993</v>
      </c>
      <c r="G12" s="11">
        <v>0.63333333333333286</v>
      </c>
      <c r="H12" s="13">
        <v>2.3529411764705969E-2</v>
      </c>
    </row>
    <row r="13" spans="1:11" x14ac:dyDescent="0.25">
      <c r="A13" s="9" t="s">
        <v>12</v>
      </c>
      <c r="B13" s="10" t="s">
        <v>8</v>
      </c>
      <c r="C13" s="10" t="s">
        <v>9</v>
      </c>
      <c r="D13" s="10" t="s">
        <v>7</v>
      </c>
      <c r="E13" s="11">
        <v>8.829365079365066E-2</v>
      </c>
      <c r="F13" s="11">
        <v>-1.3000000000000007</v>
      </c>
      <c r="G13" s="11">
        <v>0.76666666666666694</v>
      </c>
      <c r="H13" s="13">
        <v>3.4313725490196123E-2</v>
      </c>
    </row>
    <row r="14" spans="1:11" x14ac:dyDescent="0.25">
      <c r="A14" s="14" t="s">
        <v>13</v>
      </c>
      <c r="B14" s="15" t="s">
        <v>8</v>
      </c>
      <c r="C14" s="15" t="s">
        <v>9</v>
      </c>
      <c r="D14" s="15" t="s">
        <v>14</v>
      </c>
      <c r="E14" s="16">
        <v>7.9761904761904812E-2</v>
      </c>
      <c r="F14" s="16">
        <v>-1.6999999999999993</v>
      </c>
      <c r="G14" s="16">
        <v>0.79999999999999949</v>
      </c>
      <c r="H14" s="17">
        <v>0.10215053763440869</v>
      </c>
    </row>
    <row r="15" spans="1:11" x14ac:dyDescent="0.25">
      <c r="A15" s="14" t="s">
        <v>15</v>
      </c>
      <c r="B15" s="15" t="s">
        <v>8</v>
      </c>
      <c r="C15" s="15" t="s">
        <v>9</v>
      </c>
      <c r="D15" s="15" t="s">
        <v>14</v>
      </c>
      <c r="E15" s="16">
        <v>7.0000000000000159E-2</v>
      </c>
      <c r="F15" s="16">
        <v>-1.2000000000000011</v>
      </c>
      <c r="G15" s="16">
        <v>0.6000000000000002</v>
      </c>
      <c r="H15" s="18">
        <v>7.3188405797101383E-2</v>
      </c>
    </row>
    <row r="16" spans="1:11" x14ac:dyDescent="0.25">
      <c r="A16" s="14" t="s">
        <v>16</v>
      </c>
      <c r="B16" s="15" t="s">
        <v>8</v>
      </c>
      <c r="C16" s="15" t="s">
        <v>9</v>
      </c>
      <c r="D16" s="15" t="s">
        <v>14</v>
      </c>
      <c r="E16" s="16">
        <v>3.9999999999999966E-2</v>
      </c>
      <c r="F16" s="16">
        <v>-1.7000000000000002</v>
      </c>
      <c r="G16" s="16">
        <v>0.63333333333333341</v>
      </c>
      <c r="H16" s="18">
        <v>0.19927536231884033</v>
      </c>
    </row>
    <row r="17" spans="1:8" x14ac:dyDescent="0.25">
      <c r="A17" s="9" t="s">
        <v>33</v>
      </c>
      <c r="B17" s="10" t="s">
        <v>26</v>
      </c>
      <c r="C17" s="10" t="s">
        <v>18</v>
      </c>
      <c r="D17" s="10" t="s">
        <v>7</v>
      </c>
      <c r="E17" s="11">
        <v>0.11190476190476197</v>
      </c>
      <c r="F17" s="11">
        <v>-5.0000000000000711E-2</v>
      </c>
      <c r="G17" s="11">
        <v>0</v>
      </c>
      <c r="H17" s="13">
        <v>3.1182795698924657E-2</v>
      </c>
    </row>
    <row r="18" spans="1:8" x14ac:dyDescent="0.25">
      <c r="A18" s="9" t="s">
        <v>34</v>
      </c>
      <c r="B18" s="10" t="s">
        <v>26</v>
      </c>
      <c r="C18" s="10" t="s">
        <v>18</v>
      </c>
      <c r="D18" s="10" t="s">
        <v>7</v>
      </c>
      <c r="E18" s="11">
        <v>9.5925925925926053E-2</v>
      </c>
      <c r="F18" s="11">
        <v>0.19999999999999929</v>
      </c>
      <c r="G18" s="11">
        <v>0.13333333333333405</v>
      </c>
      <c r="H18" s="13">
        <v>3.5555555555555424E-2</v>
      </c>
    </row>
    <row r="19" spans="1:8" x14ac:dyDescent="0.25">
      <c r="A19" s="9" t="s">
        <v>35</v>
      </c>
      <c r="B19" s="10" t="s">
        <v>26</v>
      </c>
      <c r="C19" s="10" t="s">
        <v>18</v>
      </c>
      <c r="D19" s="10" t="s">
        <v>7</v>
      </c>
      <c r="E19" s="11">
        <v>5.1851851851851732E-2</v>
      </c>
      <c r="F19" s="11">
        <v>0.30000000000000071</v>
      </c>
      <c r="G19" s="11">
        <v>3.3333333333332625E-2</v>
      </c>
      <c r="H19" s="13">
        <v>0.11111111111111129</v>
      </c>
    </row>
    <row r="20" spans="1:8" x14ac:dyDescent="0.25">
      <c r="A20" s="14" t="s">
        <v>36</v>
      </c>
      <c r="B20" s="15" t="s">
        <v>26</v>
      </c>
      <c r="C20" s="15" t="s">
        <v>18</v>
      </c>
      <c r="D20" s="15" t="s">
        <v>14</v>
      </c>
      <c r="E20" s="16">
        <v>0.14185185185185181</v>
      </c>
      <c r="F20" s="16">
        <v>0.25</v>
      </c>
      <c r="G20" s="16">
        <v>-3.3333330000000001E-2</v>
      </c>
      <c r="H20" s="17">
        <v>0.115</v>
      </c>
    </row>
    <row r="21" spans="1:8" x14ac:dyDescent="0.25">
      <c r="A21" s="14" t="s">
        <v>37</v>
      </c>
      <c r="B21" s="15" t="s">
        <v>26</v>
      </c>
      <c r="C21" s="15" t="s">
        <v>18</v>
      </c>
      <c r="D21" s="15" t="s">
        <v>14</v>
      </c>
      <c r="E21" s="16">
        <v>0.34960317460317475</v>
      </c>
      <c r="F21" s="16">
        <v>0</v>
      </c>
      <c r="G21" s="16">
        <v>-0.10000000000000024</v>
      </c>
      <c r="H21" s="17">
        <v>1.7647058823529491E-2</v>
      </c>
    </row>
    <row r="22" spans="1:8" x14ac:dyDescent="0.25">
      <c r="A22" s="14" t="s">
        <v>38</v>
      </c>
      <c r="B22" s="15" t="s">
        <v>26</v>
      </c>
      <c r="C22" s="15" t="s">
        <v>18</v>
      </c>
      <c r="D22" s="15" t="s">
        <v>14</v>
      </c>
      <c r="E22" s="16">
        <v>0.22619047619047572</v>
      </c>
      <c r="F22" s="16">
        <v>0.34999999999999964</v>
      </c>
      <c r="G22" s="16">
        <v>0.10000000000000024</v>
      </c>
      <c r="H22" s="17">
        <v>-1.274509803921569E-2</v>
      </c>
    </row>
    <row r="23" spans="1:8" x14ac:dyDescent="0.25">
      <c r="A23" s="6" t="s">
        <v>25</v>
      </c>
      <c r="B23" s="7" t="s">
        <v>26</v>
      </c>
      <c r="C23" s="7" t="s">
        <v>9</v>
      </c>
      <c r="D23" s="7" t="s">
        <v>7</v>
      </c>
      <c r="E23" s="8">
        <v>8.9285714285714288E-2</v>
      </c>
      <c r="F23" s="8">
        <v>-1.1999999999999993</v>
      </c>
      <c r="G23" s="8">
        <v>0.63333333333333286</v>
      </c>
      <c r="H23" s="101">
        <v>7.3118279569892475E-2</v>
      </c>
    </row>
    <row r="24" spans="1:8" x14ac:dyDescent="0.25">
      <c r="A24" s="9" t="s">
        <v>27</v>
      </c>
      <c r="B24" s="10" t="s">
        <v>26</v>
      </c>
      <c r="C24" s="10" t="s">
        <v>9</v>
      </c>
      <c r="D24" s="10" t="s">
        <v>7</v>
      </c>
      <c r="E24" s="11">
        <v>0.11130952380952386</v>
      </c>
      <c r="F24" s="11">
        <v>-1.3499999999999996</v>
      </c>
      <c r="G24" s="11">
        <v>0.6000000000000002</v>
      </c>
      <c r="H24" s="13">
        <v>3.5483870967741978E-2</v>
      </c>
    </row>
    <row r="25" spans="1:8" x14ac:dyDescent="0.25">
      <c r="A25" s="9" t="s">
        <v>28</v>
      </c>
      <c r="B25" s="10" t="s">
        <v>26</v>
      </c>
      <c r="C25" s="10" t="s">
        <v>9</v>
      </c>
      <c r="D25" s="10" t="s">
        <v>7</v>
      </c>
      <c r="E25" s="11">
        <v>-1.2592592592592551E-2</v>
      </c>
      <c r="F25" s="11">
        <v>-0.80000000000000071</v>
      </c>
      <c r="G25" s="11">
        <v>0.70000000000000051</v>
      </c>
      <c r="H25" s="13">
        <v>5.3333333333333233E-2</v>
      </c>
    </row>
    <row r="26" spans="1:8" x14ac:dyDescent="0.25">
      <c r="A26" s="9" t="s">
        <v>29</v>
      </c>
      <c r="B26" s="10" t="s">
        <v>26</v>
      </c>
      <c r="C26" s="10" t="s">
        <v>9</v>
      </c>
      <c r="D26" s="10" t="s">
        <v>7</v>
      </c>
      <c r="E26" s="11">
        <v>6.6666666666666541E-2</v>
      </c>
      <c r="F26" s="11">
        <v>-0.94999999999999929</v>
      </c>
      <c r="G26" s="11">
        <v>0.43333333333333357</v>
      </c>
      <c r="H26" s="13">
        <v>9.0555555555555459E-2</v>
      </c>
    </row>
    <row r="27" spans="1:8" x14ac:dyDescent="0.25">
      <c r="A27" s="14" t="s">
        <v>30</v>
      </c>
      <c r="B27" s="15" t="s">
        <v>26</v>
      </c>
      <c r="C27" s="15" t="s">
        <v>9</v>
      </c>
      <c r="D27" s="15" t="s">
        <v>14</v>
      </c>
      <c r="E27" s="16">
        <v>0.16518518518518505</v>
      </c>
      <c r="F27" s="16">
        <v>-1.7999999999999989</v>
      </c>
      <c r="G27" s="16">
        <v>1.1666666666666667</v>
      </c>
      <c r="H27" s="17">
        <v>0.12000000000000005</v>
      </c>
    </row>
    <row r="28" spans="1:8" x14ac:dyDescent="0.25">
      <c r="A28" s="14" t="s">
        <v>31</v>
      </c>
      <c r="B28" s="15" t="s">
        <v>26</v>
      </c>
      <c r="C28" s="15" t="s">
        <v>9</v>
      </c>
      <c r="D28" s="15" t="s">
        <v>14</v>
      </c>
      <c r="E28" s="16">
        <v>0.14296296296296293</v>
      </c>
      <c r="F28" s="16">
        <v>-1.1000000000000001</v>
      </c>
      <c r="G28" s="16">
        <v>0.63333333333333286</v>
      </c>
      <c r="H28" s="17">
        <v>0.11500000000000014</v>
      </c>
    </row>
    <row r="29" spans="1:8" ht="15.75" thickBot="1" x14ac:dyDescent="0.3">
      <c r="A29" s="19" t="s">
        <v>32</v>
      </c>
      <c r="B29" s="20" t="s">
        <v>26</v>
      </c>
      <c r="C29" s="20" t="s">
        <v>9</v>
      </c>
      <c r="D29" s="20" t="s">
        <v>14</v>
      </c>
      <c r="E29" s="21">
        <v>0.21507936507936509</v>
      </c>
      <c r="F29" s="21">
        <v>-1.95</v>
      </c>
      <c r="G29" s="21">
        <v>0.63333333333333408</v>
      </c>
      <c r="H29" s="22">
        <v>5.5882352941176536E-2</v>
      </c>
    </row>
    <row r="30" spans="1:8" ht="15.75" thickBot="1" x14ac:dyDescent="0.3"/>
    <row r="31" spans="1:8" ht="15.75" thickBot="1" x14ac:dyDescent="0.3">
      <c r="A31" s="409" t="s">
        <v>41</v>
      </c>
      <c r="B31" s="410"/>
      <c r="C31" s="410"/>
      <c r="D31" s="410"/>
      <c r="E31" s="410"/>
      <c r="F31" s="411"/>
    </row>
    <row r="32" spans="1:8" ht="15.75" thickBot="1" x14ac:dyDescent="0.3">
      <c r="A32" s="32" t="s">
        <v>1</v>
      </c>
      <c r="B32" s="28" t="s">
        <v>43</v>
      </c>
      <c r="C32" s="29" t="s">
        <v>52</v>
      </c>
      <c r="D32" s="33" t="s">
        <v>167</v>
      </c>
      <c r="E32" s="139" t="s">
        <v>42</v>
      </c>
      <c r="F32" s="139" t="s">
        <v>47</v>
      </c>
    </row>
    <row r="33" spans="1:6" x14ac:dyDescent="0.25">
      <c r="A33" s="25" t="s">
        <v>3</v>
      </c>
      <c r="B33" s="23">
        <v>0.32350000000000001</v>
      </c>
      <c r="C33" s="1">
        <v>1E-4</v>
      </c>
      <c r="D33" s="34">
        <v>0.10970000000000001</v>
      </c>
      <c r="E33" s="73" t="s">
        <v>168</v>
      </c>
      <c r="F33" s="60" t="s">
        <v>97</v>
      </c>
    </row>
    <row r="34" spans="1:6" x14ac:dyDescent="0.25">
      <c r="A34" s="25" t="s">
        <v>4</v>
      </c>
      <c r="B34" s="23">
        <v>0.25640000000000002</v>
      </c>
      <c r="C34" s="1">
        <v>1E-4</v>
      </c>
      <c r="D34" s="34">
        <v>0.8175</v>
      </c>
      <c r="E34" s="36" t="s">
        <v>44</v>
      </c>
      <c r="F34" s="36" t="s">
        <v>44</v>
      </c>
    </row>
    <row r="35" spans="1:6" ht="15.75" thickBot="1" x14ac:dyDescent="0.3">
      <c r="A35" s="26" t="s">
        <v>5</v>
      </c>
      <c r="B35" s="24">
        <v>0.27079999999999999</v>
      </c>
      <c r="C35" s="4">
        <v>1.89E-2</v>
      </c>
      <c r="D35" s="35">
        <v>4.3099999999999999E-2</v>
      </c>
      <c r="E35" s="37" t="s">
        <v>44</v>
      </c>
      <c r="F35" s="61" t="s">
        <v>83</v>
      </c>
    </row>
    <row r="36" spans="1:6" ht="15.75" thickBot="1" x14ac:dyDescent="0.3"/>
    <row r="37" spans="1:6" ht="42.75" customHeight="1" thickBot="1" x14ac:dyDescent="0.3">
      <c r="A37" s="412" t="s">
        <v>169</v>
      </c>
      <c r="B37" s="413"/>
      <c r="C37" s="413"/>
      <c r="D37" s="414"/>
    </row>
    <row r="38" spans="1:6" ht="45" customHeight="1" thickBot="1" x14ac:dyDescent="0.3">
      <c r="A38" s="42" t="s">
        <v>0</v>
      </c>
      <c r="B38" s="43" t="s">
        <v>167</v>
      </c>
      <c r="C38" s="43" t="s">
        <v>42</v>
      </c>
      <c r="D38" s="44" t="s">
        <v>47</v>
      </c>
    </row>
    <row r="39" spans="1:6" ht="15.75" thickBot="1" x14ac:dyDescent="0.3">
      <c r="A39" s="38">
        <v>6.1000000000000004E-3</v>
      </c>
      <c r="B39" s="39">
        <v>2.9999999999999997E-4</v>
      </c>
      <c r="C39" s="40" t="s">
        <v>44</v>
      </c>
      <c r="D39" s="41" t="s">
        <v>44</v>
      </c>
    </row>
    <row r="40" spans="1:6" ht="15.75" thickBot="1" x14ac:dyDescent="0.3">
      <c r="A40" s="409" t="s">
        <v>46</v>
      </c>
      <c r="B40" s="410"/>
      <c r="C40" s="410"/>
      <c r="D40" s="411"/>
    </row>
    <row r="41" spans="1:6" ht="15.75" thickBot="1" x14ac:dyDescent="0.3">
      <c r="A41" s="81" t="s">
        <v>75</v>
      </c>
      <c r="B41" s="56" t="s">
        <v>51</v>
      </c>
      <c r="C41" s="50" t="s">
        <v>48</v>
      </c>
      <c r="D41" s="51" t="s">
        <v>49</v>
      </c>
    </row>
    <row r="42" spans="1:6" x14ac:dyDescent="0.25">
      <c r="A42" s="57" t="s">
        <v>50</v>
      </c>
      <c r="B42" s="52">
        <v>0.87909999999999999</v>
      </c>
      <c r="C42" s="53">
        <v>0.4042</v>
      </c>
      <c r="D42" s="54">
        <v>2.0000000000000001E-4</v>
      </c>
    </row>
    <row r="43" spans="1:6" x14ac:dyDescent="0.25">
      <c r="A43" s="48" t="s">
        <v>51</v>
      </c>
      <c r="B43" s="45"/>
      <c r="C43" s="1">
        <v>0.82889999999999997</v>
      </c>
      <c r="D43" s="3">
        <v>1.1999999999999999E-3</v>
      </c>
    </row>
    <row r="44" spans="1:6" ht="15.75" thickBot="1" x14ac:dyDescent="0.3">
      <c r="A44" s="49" t="s">
        <v>48</v>
      </c>
      <c r="B44" s="46"/>
      <c r="C44" s="4"/>
      <c r="D44" s="5">
        <v>1.26E-2</v>
      </c>
    </row>
    <row r="45" spans="1:6" ht="15.75" thickBot="1" x14ac:dyDescent="0.3"/>
    <row r="46" spans="1:6" ht="49.5" customHeight="1" thickBot="1" x14ac:dyDescent="0.3">
      <c r="A46" s="415" t="s">
        <v>170</v>
      </c>
      <c r="B46" s="416"/>
      <c r="C46" s="416"/>
      <c r="D46" s="417"/>
    </row>
    <row r="47" spans="1:6" ht="45.75" customHeight="1" thickBot="1" x14ac:dyDescent="0.3">
      <c r="A47" s="42" t="s">
        <v>54</v>
      </c>
      <c r="B47" s="59">
        <v>1E-4</v>
      </c>
      <c r="C47" s="42" t="s">
        <v>47</v>
      </c>
      <c r="D47" s="55" t="s">
        <v>44</v>
      </c>
    </row>
    <row r="48" spans="1:6" ht="15.75" thickBot="1" x14ac:dyDescent="0.3">
      <c r="A48" s="409" t="s">
        <v>46</v>
      </c>
      <c r="B48" s="410"/>
      <c r="C48" s="410"/>
      <c r="D48" s="411"/>
    </row>
    <row r="49" spans="1:4" ht="15.75" thickBot="1" x14ac:dyDescent="0.3">
      <c r="A49" s="81" t="s">
        <v>75</v>
      </c>
      <c r="B49" s="28" t="s">
        <v>58</v>
      </c>
      <c r="C49" s="29" t="s">
        <v>55</v>
      </c>
      <c r="D49" s="30" t="s">
        <v>56</v>
      </c>
    </row>
    <row r="50" spans="1:4" x14ac:dyDescent="0.25">
      <c r="A50" s="25" t="s">
        <v>57</v>
      </c>
      <c r="B50" s="62">
        <v>1E-4</v>
      </c>
      <c r="C50" s="27">
        <v>0.92249999999999999</v>
      </c>
      <c r="D50" s="47">
        <v>1E-4</v>
      </c>
    </row>
    <row r="51" spans="1:4" x14ac:dyDescent="0.25">
      <c r="A51" s="25" t="s">
        <v>58</v>
      </c>
      <c r="B51" s="23"/>
      <c r="C51" s="1">
        <v>1E-4</v>
      </c>
      <c r="D51" s="3">
        <v>2.69E-2</v>
      </c>
    </row>
    <row r="52" spans="1:4" ht="15.75" thickBot="1" x14ac:dyDescent="0.3">
      <c r="A52" s="26" t="s">
        <v>55</v>
      </c>
      <c r="B52" s="24"/>
      <c r="C52" s="4"/>
      <c r="D52" s="5">
        <v>1E-4</v>
      </c>
    </row>
    <row r="53" spans="1:4" ht="15.75" thickBot="1" x14ac:dyDescent="0.3"/>
    <row r="54" spans="1:4" ht="15.75" thickBot="1" x14ac:dyDescent="0.3">
      <c r="A54" s="412" t="s">
        <v>171</v>
      </c>
      <c r="B54" s="413"/>
      <c r="C54" s="413"/>
      <c r="D54" s="414"/>
    </row>
    <row r="55" spans="1:4" ht="47.25" customHeight="1" thickBot="1" x14ac:dyDescent="0.3">
      <c r="A55" s="42" t="s">
        <v>59</v>
      </c>
      <c r="B55" s="43" t="s">
        <v>167</v>
      </c>
      <c r="C55" s="43" t="s">
        <v>42</v>
      </c>
      <c r="D55" s="44" t="s">
        <v>47</v>
      </c>
    </row>
    <row r="56" spans="1:4" ht="15.75" thickBot="1" x14ac:dyDescent="0.3">
      <c r="A56" s="38">
        <v>1E-4</v>
      </c>
      <c r="B56" s="39">
        <v>0.90910000000000002</v>
      </c>
      <c r="C56" s="145" t="s">
        <v>44</v>
      </c>
      <c r="D56" s="144" t="s">
        <v>98</v>
      </c>
    </row>
    <row r="57" spans="1:4" ht="15.75" thickBot="1" x14ac:dyDescent="0.3">
      <c r="A57" s="409" t="s">
        <v>46</v>
      </c>
      <c r="B57" s="410"/>
      <c r="C57" s="410"/>
      <c r="D57" s="411"/>
    </row>
    <row r="58" spans="1:4" ht="15.75" thickBot="1" x14ac:dyDescent="0.3">
      <c r="A58" s="81" t="s">
        <v>75</v>
      </c>
      <c r="B58" s="28" t="s">
        <v>58</v>
      </c>
      <c r="C58" s="29" t="s">
        <v>55</v>
      </c>
      <c r="D58" s="30" t="s">
        <v>56</v>
      </c>
    </row>
    <row r="59" spans="1:4" x14ac:dyDescent="0.25">
      <c r="A59" s="25" t="s">
        <v>57</v>
      </c>
      <c r="B59" s="52">
        <v>1E-4</v>
      </c>
      <c r="C59" s="58">
        <v>0.78039999999999998</v>
      </c>
      <c r="D59" s="54">
        <v>1E-4</v>
      </c>
    </row>
    <row r="60" spans="1:4" x14ac:dyDescent="0.25">
      <c r="A60" s="25" t="s">
        <v>58</v>
      </c>
      <c r="B60" s="45"/>
      <c r="C60" s="1">
        <v>1E-4</v>
      </c>
      <c r="D60" s="2">
        <v>0.84950000000000003</v>
      </c>
    </row>
    <row r="61" spans="1:4" ht="15.75" thickBot="1" x14ac:dyDescent="0.3">
      <c r="A61" s="26" t="s">
        <v>55</v>
      </c>
      <c r="B61" s="46"/>
      <c r="C61" s="4"/>
      <c r="D61" s="5">
        <v>1E-4</v>
      </c>
    </row>
    <row r="62" spans="1:4" ht="15.75" thickBot="1" x14ac:dyDescent="0.3"/>
    <row r="63" spans="1:4" ht="15.75" thickBot="1" x14ac:dyDescent="0.3">
      <c r="A63" s="412" t="s">
        <v>172</v>
      </c>
      <c r="B63" s="413"/>
      <c r="C63" s="413"/>
      <c r="D63" s="414"/>
    </row>
    <row r="64" spans="1:4" ht="46.5" customHeight="1" thickBot="1" x14ac:dyDescent="0.3">
      <c r="A64" s="42" t="s">
        <v>59</v>
      </c>
      <c r="B64" s="43" t="s">
        <v>167</v>
      </c>
      <c r="C64" s="43" t="s">
        <v>42</v>
      </c>
      <c r="D64" s="44" t="s">
        <v>47</v>
      </c>
    </row>
    <row r="65" spans="1:4" ht="15.75" thickBot="1" x14ac:dyDescent="0.3">
      <c r="A65" s="38">
        <v>1.2500000000000001E-2</v>
      </c>
      <c r="B65" s="39">
        <v>3.3799999999999997E-2</v>
      </c>
      <c r="C65" s="145" t="s">
        <v>44</v>
      </c>
      <c r="D65" s="144" t="s">
        <v>83</v>
      </c>
    </row>
    <row r="66" spans="1:4" ht="15.75" thickBot="1" x14ac:dyDescent="0.3">
      <c r="A66" s="409" t="s">
        <v>46</v>
      </c>
      <c r="B66" s="410"/>
      <c r="C66" s="410"/>
      <c r="D66" s="411"/>
    </row>
    <row r="67" spans="1:4" ht="15.75" thickBot="1" x14ac:dyDescent="0.3">
      <c r="A67" s="81" t="s">
        <v>75</v>
      </c>
      <c r="B67" s="28" t="s">
        <v>58</v>
      </c>
      <c r="C67" s="29" t="s">
        <v>55</v>
      </c>
      <c r="D67" s="30" t="s">
        <v>56</v>
      </c>
    </row>
    <row r="68" spans="1:4" x14ac:dyDescent="0.25">
      <c r="A68" s="25" t="s">
        <v>57</v>
      </c>
      <c r="B68" s="52">
        <v>0.91159999999999997</v>
      </c>
      <c r="C68" s="58">
        <v>0.99429999999999996</v>
      </c>
      <c r="D68" s="54">
        <v>1.03E-2</v>
      </c>
    </row>
    <row r="69" spans="1:4" x14ac:dyDescent="0.25">
      <c r="A69" s="25" t="s">
        <v>58</v>
      </c>
      <c r="B69" s="45"/>
      <c r="C69" s="1">
        <v>0.99980000000000002</v>
      </c>
      <c r="D69" s="3">
        <v>7.1800000000000003E-2</v>
      </c>
    </row>
    <row r="70" spans="1:4" ht="15.75" thickBot="1" x14ac:dyDescent="0.3">
      <c r="A70" s="26" t="s">
        <v>55</v>
      </c>
      <c r="B70" s="46"/>
      <c r="C70" s="4"/>
      <c r="D70" s="5">
        <v>7.0999999999999994E-2</v>
      </c>
    </row>
  </sheetData>
  <mergeCells count="10">
    <mergeCell ref="A1:H1"/>
    <mergeCell ref="A31:F31"/>
    <mergeCell ref="A37:D37"/>
    <mergeCell ref="A66:D66"/>
    <mergeCell ref="A40:D40"/>
    <mergeCell ref="A46:D46"/>
    <mergeCell ref="A48:D48"/>
    <mergeCell ref="A54:D54"/>
    <mergeCell ref="A57:D57"/>
    <mergeCell ref="A63:D63"/>
  </mergeCells>
  <conditionalFormatting sqref="A39:B39 B42 C42:C43 D42:D44 B47 D50 D52 B50 C51:D51 A56:B56 B59 D59 C60 D61 A65:B65 B68 C69 D68:D70 B33:D35">
    <cfRule type="cellIs" dxfId="103" priority="85" operator="lessThan">
      <formula>0.01</formula>
    </cfRule>
    <cfRule type="cellIs" dxfId="102" priority="86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9"/>
  <sheetViews>
    <sheetView topLeftCell="A19" workbookViewId="0">
      <selection activeCell="A46" sqref="A46"/>
    </sheetView>
  </sheetViews>
  <sheetFormatPr baseColWidth="10" defaultRowHeight="15" x14ac:dyDescent="0.25"/>
  <cols>
    <col min="1" max="2" width="16.28515625" bestFit="1" customWidth="1"/>
    <col min="3" max="3" width="19.140625" bestFit="1" customWidth="1"/>
    <col min="4" max="4" width="25.140625" bestFit="1" customWidth="1"/>
    <col min="5" max="5" width="20.7109375" bestFit="1" customWidth="1"/>
    <col min="6" max="6" width="18.85546875" bestFit="1" customWidth="1"/>
    <col min="8" max="8" width="14.140625" bestFit="1" customWidth="1"/>
    <col min="9" max="9" width="23.140625" bestFit="1" customWidth="1"/>
    <col min="10" max="10" width="18.85546875" bestFit="1" customWidth="1"/>
  </cols>
  <sheetData>
    <row r="1" spans="1:7" ht="15.75" thickBot="1" x14ac:dyDescent="0.3">
      <c r="E1" s="420" t="s">
        <v>110</v>
      </c>
      <c r="F1" s="421"/>
      <c r="G1" s="422"/>
    </row>
    <row r="2" spans="1:7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42" t="s">
        <v>62</v>
      </c>
      <c r="F2" s="43" t="s">
        <v>63</v>
      </c>
      <c r="G2" s="44" t="s">
        <v>64</v>
      </c>
    </row>
    <row r="3" spans="1:7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50">
        <v>2666.4331707139931</v>
      </c>
      <c r="F3" s="151">
        <v>4355.7251349925118</v>
      </c>
      <c r="G3" s="153">
        <v>3752.9489366694288</v>
      </c>
    </row>
    <row r="4" spans="1:7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54">
        <v>1859.577600846633</v>
      </c>
      <c r="F4" s="85">
        <v>3786.0155444161583</v>
      </c>
      <c r="G4" s="86">
        <v>3851.3077618417738</v>
      </c>
    </row>
    <row r="5" spans="1:7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54">
        <v>1838.3240954459438</v>
      </c>
      <c r="F5" s="85">
        <v>2753.151387821245</v>
      </c>
      <c r="G5" s="86">
        <v>2150.7179275987619</v>
      </c>
    </row>
    <row r="6" spans="1:7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54">
        <v>1465.4458285056821</v>
      </c>
      <c r="F6" s="85">
        <v>1801.5369922072064</v>
      </c>
      <c r="G6" s="86">
        <v>2806.4848002055483</v>
      </c>
    </row>
    <row r="7" spans="1:7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45">
        <v>2112.9215542518659</v>
      </c>
      <c r="F7" s="1">
        <v>3747.3813858642156</v>
      </c>
      <c r="G7" s="3">
        <v>3702.1830975353141</v>
      </c>
    </row>
    <row r="8" spans="1:7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45">
        <v>2216.3417672881969</v>
      </c>
      <c r="F8" s="1">
        <v>2948.4837110457493</v>
      </c>
      <c r="G8" s="3">
        <v>3497.8784205884263</v>
      </c>
    </row>
    <row r="9" spans="1:7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45">
        <v>2718.0347120307183</v>
      </c>
      <c r="F9" s="1">
        <v>3908.1117964592313</v>
      </c>
      <c r="G9" s="3">
        <v>4410.9857684975714</v>
      </c>
    </row>
    <row r="10" spans="1:7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54">
        <v>2768.1912081322075</v>
      </c>
      <c r="F10" s="85">
        <v>2819.7466181231421</v>
      </c>
      <c r="G10" s="86">
        <v>3470.1356943837714</v>
      </c>
    </row>
    <row r="11" spans="1:7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54">
        <v>1657.3250651412009</v>
      </c>
      <c r="F11" s="85">
        <v>3116.251986198396</v>
      </c>
      <c r="G11" s="86">
        <v>3080.6357461864091</v>
      </c>
    </row>
    <row r="12" spans="1:7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54">
        <v>1319.2092051572083</v>
      </c>
      <c r="F12" s="85">
        <v>2053.9674171077609</v>
      </c>
      <c r="G12" s="86">
        <v>1851.3736430135775</v>
      </c>
    </row>
    <row r="13" spans="1:7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54">
        <v>1304.8621588416227</v>
      </c>
      <c r="F13" s="85">
        <v>2307.8348268808568</v>
      </c>
      <c r="G13" s="86">
        <v>3171.6542448128839</v>
      </c>
    </row>
    <row r="14" spans="1:7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45">
        <v>1528.9148426888178</v>
      </c>
      <c r="F14" s="1">
        <v>2475.0689131938148</v>
      </c>
      <c r="G14" s="3">
        <v>2795.0357456098313</v>
      </c>
    </row>
    <row r="15" spans="1:7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45">
        <v>1819.4852373870317</v>
      </c>
      <c r="F15" s="1">
        <v>2860.0962694283021</v>
      </c>
      <c r="G15" s="3">
        <v>2801.4285799747668</v>
      </c>
    </row>
    <row r="16" spans="1:7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45">
        <v>1921.8515369328734</v>
      </c>
      <c r="F16" s="1">
        <v>2756.1821925140798</v>
      </c>
      <c r="G16" s="3">
        <v>3783.3245833729002</v>
      </c>
    </row>
    <row r="17" spans="1:7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54">
        <v>2012.4971686024896</v>
      </c>
      <c r="F17" s="85">
        <v>4806.5482644615204</v>
      </c>
      <c r="G17" s="86">
        <v>3262.6317235657075</v>
      </c>
    </row>
    <row r="18" spans="1:7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54">
        <v>1974.693721377507</v>
      </c>
      <c r="F18" s="85">
        <v>2572.9177266326428</v>
      </c>
      <c r="G18" s="86">
        <v>2202.8817362268601</v>
      </c>
    </row>
    <row r="19" spans="1:7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54">
        <v>1977.1761941834761</v>
      </c>
      <c r="F19" s="85">
        <v>2959.3059714696665</v>
      </c>
      <c r="G19" s="86">
        <v>3392.732961004725</v>
      </c>
    </row>
    <row r="20" spans="1:7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45">
        <v>2697.8167222825655</v>
      </c>
      <c r="F20" s="1">
        <v>3345.7283020774084</v>
      </c>
      <c r="G20" s="3">
        <v>3143.9948160940016</v>
      </c>
    </row>
    <row r="21" spans="1:7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45">
        <v>982.53190024693401</v>
      </c>
      <c r="F21" s="1">
        <v>2369.0814345076819</v>
      </c>
      <c r="G21" s="3">
        <v>2651.8872645813876</v>
      </c>
    </row>
    <row r="22" spans="1:7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45">
        <v>1132.532266104201</v>
      </c>
      <c r="F22" s="1">
        <v>1826.1027434632017</v>
      </c>
      <c r="G22" s="3">
        <v>2007.3247884963487</v>
      </c>
    </row>
    <row r="23" spans="1:7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54">
        <v>1818.6145954021238</v>
      </c>
      <c r="F23" s="85">
        <v>3842.0657889516442</v>
      </c>
      <c r="G23" s="86">
        <v>2625.4389634557265</v>
      </c>
    </row>
    <row r="24" spans="1:7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54">
        <v>1601.5469916184386</v>
      </c>
      <c r="F24" s="85">
        <v>2885.0317298109112</v>
      </c>
      <c r="G24" s="86">
        <v>3585.3219744664257</v>
      </c>
    </row>
    <row r="25" spans="1:7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54">
        <v>1732.1486229099778</v>
      </c>
      <c r="F25" s="85">
        <v>2232.9781552620748</v>
      </c>
      <c r="G25" s="86">
        <v>2363.0495108967239</v>
      </c>
    </row>
    <row r="26" spans="1:7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54">
        <v>1864.885829204736</v>
      </c>
      <c r="F26" s="85">
        <v>2707.5086981860322</v>
      </c>
      <c r="G26" s="86">
        <v>2150.9842975839269</v>
      </c>
    </row>
    <row r="27" spans="1:7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45">
        <v>1365.347770443969</v>
      </c>
      <c r="F27" s="1">
        <v>2107.5534196200902</v>
      </c>
      <c r="G27" s="3">
        <v>3255.8763157240319</v>
      </c>
    </row>
    <row r="28" spans="1:7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45">
        <v>1639.512114010641</v>
      </c>
      <c r="F28" s="1">
        <v>2211.6294423149939</v>
      </c>
      <c r="G28" s="3">
        <v>3484.3438153931552</v>
      </c>
    </row>
    <row r="29" spans="1:7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46">
        <v>1486.6943208120463</v>
      </c>
      <c r="F29" s="4">
        <v>2057.4195453508619</v>
      </c>
      <c r="G29" s="5">
        <v>2482.5816397479748</v>
      </c>
    </row>
    <row r="30" spans="1:7" ht="15.75" thickBot="1" x14ac:dyDescent="0.3"/>
    <row r="31" spans="1:7" ht="15.75" thickBot="1" x14ac:dyDescent="0.3">
      <c r="A31" s="409" t="s">
        <v>111</v>
      </c>
      <c r="B31" s="410"/>
      <c r="C31" s="410"/>
      <c r="D31" s="410"/>
      <c r="E31" s="410"/>
      <c r="F31" s="411"/>
    </row>
    <row r="32" spans="1:7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139" t="s">
        <v>42</v>
      </c>
      <c r="F32" s="140" t="s">
        <v>47</v>
      </c>
    </row>
    <row r="33" spans="1:6" x14ac:dyDescent="0.25">
      <c r="A33" s="89" t="s">
        <v>62</v>
      </c>
      <c r="B33" s="52">
        <v>0.27710000000000001</v>
      </c>
      <c r="C33" s="53">
        <v>4.0500000000000001E-2</v>
      </c>
      <c r="D33" s="94">
        <v>0.36940000000000001</v>
      </c>
      <c r="E33" s="138" t="s">
        <v>44</v>
      </c>
      <c r="F33" s="91" t="s">
        <v>112</v>
      </c>
    </row>
    <row r="34" spans="1:6" x14ac:dyDescent="0.25">
      <c r="A34" s="48" t="s">
        <v>63</v>
      </c>
      <c r="B34" s="45">
        <v>0.29670000000000002</v>
      </c>
      <c r="C34" s="1">
        <v>0.1265</v>
      </c>
      <c r="D34" s="34">
        <v>0.35049999999999998</v>
      </c>
      <c r="E34" s="95" t="s">
        <v>197</v>
      </c>
      <c r="F34" s="91" t="s">
        <v>102</v>
      </c>
    </row>
    <row r="35" spans="1:6" ht="15.75" thickBot="1" x14ac:dyDescent="0.3">
      <c r="A35" s="49" t="s">
        <v>64</v>
      </c>
      <c r="B35" s="46">
        <v>0.10150000000000001</v>
      </c>
      <c r="C35" s="4">
        <v>0.43990000000000001</v>
      </c>
      <c r="D35" s="35">
        <v>0.32779999999999998</v>
      </c>
      <c r="E35" s="160" t="s">
        <v>44</v>
      </c>
      <c r="F35" s="158" t="s">
        <v>44</v>
      </c>
    </row>
    <row r="36" spans="1:6" ht="15.75" thickBot="1" x14ac:dyDescent="0.3"/>
    <row r="37" spans="1:6" ht="45.75" customHeight="1" thickBot="1" x14ac:dyDescent="0.3">
      <c r="A37" s="415" t="s">
        <v>198</v>
      </c>
      <c r="B37" s="416"/>
      <c r="C37" s="416"/>
      <c r="D37" s="417"/>
    </row>
    <row r="38" spans="1:6" ht="15.75" thickBot="1" x14ac:dyDescent="0.3">
      <c r="A38" s="42" t="s">
        <v>0</v>
      </c>
      <c r="B38" s="43" t="s">
        <v>67</v>
      </c>
      <c r="C38" s="43" t="s">
        <v>42</v>
      </c>
      <c r="D38" s="44" t="s">
        <v>47</v>
      </c>
    </row>
    <row r="39" spans="1:6" ht="15.75" thickBot="1" x14ac:dyDescent="0.3">
      <c r="A39" s="38">
        <v>0.27929999999999999</v>
      </c>
      <c r="B39" s="39">
        <v>2.18E-2</v>
      </c>
      <c r="C39" s="40" t="s">
        <v>44</v>
      </c>
      <c r="D39" s="91" t="s">
        <v>112</v>
      </c>
    </row>
    <row r="40" spans="1:6" ht="15.75" thickBot="1" x14ac:dyDescent="0.3">
      <c r="A40" s="409" t="s">
        <v>46</v>
      </c>
      <c r="B40" s="410"/>
      <c r="C40" s="410"/>
      <c r="D40" s="411"/>
    </row>
    <row r="41" spans="1:6" ht="15.75" thickBot="1" x14ac:dyDescent="0.3">
      <c r="A41" s="81" t="s">
        <v>75</v>
      </c>
      <c r="B41" s="63" t="s">
        <v>69</v>
      </c>
      <c r="C41" s="64" t="s">
        <v>70</v>
      </c>
      <c r="D41" s="65" t="s">
        <v>71</v>
      </c>
    </row>
    <row r="42" spans="1:6" x14ac:dyDescent="0.25">
      <c r="A42" s="48" t="s">
        <v>68</v>
      </c>
      <c r="B42" s="52">
        <v>0.58140000000000003</v>
      </c>
      <c r="C42" s="53">
        <v>0.60960000000000003</v>
      </c>
      <c r="D42" s="54">
        <v>0.7641</v>
      </c>
    </row>
    <row r="43" spans="1:6" x14ac:dyDescent="0.25">
      <c r="A43" s="48" t="s">
        <v>69</v>
      </c>
      <c r="B43" s="45"/>
      <c r="C43" s="1">
        <v>9.0999999999999998E-2</v>
      </c>
      <c r="D43" s="3">
        <v>0.1469</v>
      </c>
    </row>
    <row r="44" spans="1:6" ht="15.75" thickBot="1" x14ac:dyDescent="0.3">
      <c r="A44" s="49" t="s">
        <v>70</v>
      </c>
      <c r="B44" s="46"/>
      <c r="C44" s="4"/>
      <c r="D44" s="5">
        <v>0.99350000000000005</v>
      </c>
    </row>
    <row r="45" spans="1:6" ht="15.75" thickBot="1" x14ac:dyDescent="0.3">
      <c r="A45" s="331"/>
      <c r="B45" s="332"/>
      <c r="C45" s="332"/>
    </row>
    <row r="46" spans="1:6" ht="30.75" thickBot="1" x14ac:dyDescent="0.3">
      <c r="A46" s="326" t="s">
        <v>203</v>
      </c>
      <c r="B46" s="327">
        <v>0.1409</v>
      </c>
      <c r="C46" s="328" t="s">
        <v>47</v>
      </c>
      <c r="D46" s="336" t="s">
        <v>44</v>
      </c>
    </row>
    <row r="47" spans="1:6" ht="15.75" thickBot="1" x14ac:dyDescent="0.3"/>
    <row r="48" spans="1:6" ht="46.5" customHeight="1" thickBot="1" x14ac:dyDescent="0.3">
      <c r="A48" s="412" t="s">
        <v>199</v>
      </c>
      <c r="B48" s="413"/>
      <c r="C48" s="413"/>
      <c r="D48" s="414"/>
      <c r="E48" s="162"/>
    </row>
    <row r="49" spans="1:4" ht="15.75" thickBot="1" x14ac:dyDescent="0.3">
      <c r="A49" s="42" t="s">
        <v>54</v>
      </c>
      <c r="B49" s="59">
        <v>0.21870000000000001</v>
      </c>
      <c r="C49" s="42" t="s">
        <v>47</v>
      </c>
      <c r="D49" s="55" t="s">
        <v>44</v>
      </c>
    </row>
  </sheetData>
  <mergeCells count="5">
    <mergeCell ref="A40:D40"/>
    <mergeCell ref="A48:D48"/>
    <mergeCell ref="E1:G1"/>
    <mergeCell ref="A31:F31"/>
    <mergeCell ref="A37:D37"/>
  </mergeCells>
  <conditionalFormatting sqref="B33:D35 B49 A39:B39 B42 C42:D43 D42:D44">
    <cfRule type="cellIs" dxfId="3" priority="17" operator="lessThan">
      <formula>0.01</formula>
    </cfRule>
    <cfRule type="cellIs" dxfId="2" priority="18" operator="between">
      <formula>0.05</formula>
      <formula>0.01</formula>
    </cfRule>
  </conditionalFormatting>
  <conditionalFormatting sqref="B46">
    <cfRule type="cellIs" dxfId="1" priority="5" operator="lessThan">
      <formula>0.01</formula>
    </cfRule>
    <cfRule type="cellIs" dxfId="0" priority="6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0B5D-B9C4-4966-B311-96E096E09062}">
  <dimension ref="A1:AN73"/>
  <sheetViews>
    <sheetView topLeftCell="A61" zoomScale="70" zoomScaleNormal="70" workbookViewId="0">
      <selection activeCell="J99" sqref="J99"/>
    </sheetView>
  </sheetViews>
  <sheetFormatPr baseColWidth="10" defaultRowHeight="15" x14ac:dyDescent="0.25"/>
  <cols>
    <col min="1" max="1" width="33" style="162" bestFit="1" customWidth="1"/>
    <col min="2" max="2" width="24" bestFit="1" customWidth="1"/>
    <col min="4" max="4" width="12.42578125" bestFit="1" customWidth="1"/>
    <col min="7" max="7" width="15.42578125" customWidth="1"/>
    <col min="8" max="8" width="12.42578125" bestFit="1" customWidth="1"/>
    <col min="12" max="13" width="12.42578125" bestFit="1" customWidth="1"/>
    <col min="20" max="20" width="12.42578125" bestFit="1" customWidth="1"/>
  </cols>
  <sheetData>
    <row r="1" spans="1:40" s="162" customFormat="1" ht="26.25" customHeight="1" thickBot="1" x14ac:dyDescent="0.3">
      <c r="A1" s="192" t="s">
        <v>147</v>
      </c>
      <c r="B1" s="173" t="s">
        <v>2</v>
      </c>
      <c r="C1" s="173" t="s">
        <v>3</v>
      </c>
      <c r="D1" s="173" t="s">
        <v>4</v>
      </c>
      <c r="E1" s="174" t="s">
        <v>5</v>
      </c>
      <c r="F1" s="175" t="s">
        <v>115</v>
      </c>
      <c r="G1" s="176" t="s">
        <v>116</v>
      </c>
      <c r="H1" s="177" t="s">
        <v>117</v>
      </c>
      <c r="I1" s="178" t="s">
        <v>73</v>
      </c>
      <c r="J1" s="179" t="s">
        <v>118</v>
      </c>
      <c r="K1" s="179" t="s">
        <v>119</v>
      </c>
      <c r="L1" s="179" t="s">
        <v>120</v>
      </c>
      <c r="M1" s="179" t="s">
        <v>121</v>
      </c>
      <c r="N1" s="179" t="s">
        <v>148</v>
      </c>
      <c r="O1" s="179" t="s">
        <v>149</v>
      </c>
      <c r="P1" s="179" t="s">
        <v>150</v>
      </c>
      <c r="Q1" s="179" t="s">
        <v>125</v>
      </c>
      <c r="R1" s="179" t="s">
        <v>126</v>
      </c>
      <c r="S1" s="179" t="s">
        <v>127</v>
      </c>
      <c r="T1" s="179" t="s">
        <v>128</v>
      </c>
      <c r="U1" s="179" t="s">
        <v>129</v>
      </c>
      <c r="V1" s="179" t="s">
        <v>130</v>
      </c>
      <c r="W1" s="180" t="s">
        <v>131</v>
      </c>
      <c r="X1" s="181" t="s">
        <v>132</v>
      </c>
      <c r="Y1" s="182" t="s">
        <v>133</v>
      </c>
      <c r="Z1" s="182" t="s">
        <v>134</v>
      </c>
      <c r="AA1" s="182" t="s">
        <v>135</v>
      </c>
      <c r="AB1" s="182" t="s">
        <v>136</v>
      </c>
      <c r="AC1" s="182" t="s">
        <v>137</v>
      </c>
      <c r="AD1" s="182" t="s">
        <v>138</v>
      </c>
      <c r="AE1" s="182" t="s">
        <v>139</v>
      </c>
      <c r="AF1" s="182" t="s">
        <v>140</v>
      </c>
      <c r="AG1" s="182" t="s">
        <v>141</v>
      </c>
      <c r="AH1" s="182" t="s">
        <v>142</v>
      </c>
      <c r="AI1" s="183" t="s">
        <v>143</v>
      </c>
      <c r="AJ1" s="184" t="s">
        <v>144</v>
      </c>
      <c r="AK1" s="185" t="s">
        <v>145</v>
      </c>
      <c r="AL1" s="186" t="s">
        <v>146</v>
      </c>
    </row>
    <row r="2" spans="1:40" x14ac:dyDescent="0.25">
      <c r="A2" s="187" t="s">
        <v>2</v>
      </c>
      <c r="B2" s="193"/>
      <c r="C2" s="193">
        <v>0.76770918381756303</v>
      </c>
      <c r="D2" s="193">
        <v>0.118386998694473</v>
      </c>
      <c r="E2" s="194">
        <v>0.55104551011588199</v>
      </c>
      <c r="F2" s="195">
        <v>0.427198404807271</v>
      </c>
      <c r="G2" s="196">
        <v>0.19388431239790499</v>
      </c>
      <c r="H2" s="197">
        <v>0.25193009782077402</v>
      </c>
      <c r="I2" s="198">
        <v>0.85604021618373005</v>
      </c>
      <c r="J2" s="199">
        <v>0.391295366738526</v>
      </c>
      <c r="K2" s="199">
        <v>0.153523044526754</v>
      </c>
      <c r="L2" s="199">
        <v>0.14224113866016899</v>
      </c>
      <c r="M2" s="199">
        <v>0.232884903264959</v>
      </c>
      <c r="N2" s="199">
        <v>1.6384265332129701E-2</v>
      </c>
      <c r="O2" s="199">
        <v>0.33414361934054698</v>
      </c>
      <c r="P2" s="199">
        <v>2.99212649770919E-2</v>
      </c>
      <c r="Q2" s="199">
        <v>0.39829377911159303</v>
      </c>
      <c r="R2" s="199">
        <v>0.57642200059864401</v>
      </c>
      <c r="S2" s="199">
        <v>0.36697535533040498</v>
      </c>
      <c r="T2" s="199">
        <v>0.93976167727649595</v>
      </c>
      <c r="U2" s="199">
        <v>0.16203183136496299</v>
      </c>
      <c r="V2" s="199">
        <v>0.26108207502023201</v>
      </c>
      <c r="W2" s="200">
        <v>0.33804925407342801</v>
      </c>
      <c r="X2" s="201">
        <v>0.55929961697971597</v>
      </c>
      <c r="Y2" s="202">
        <v>0.15820985871193</v>
      </c>
      <c r="Z2" s="202">
        <v>0.65615786633794704</v>
      </c>
      <c r="AA2" s="202">
        <v>5.2538267683278697E-2</v>
      </c>
      <c r="AB2" s="202">
        <v>1.9144604800047999E-2</v>
      </c>
      <c r="AC2" s="202">
        <v>2.1254988541050499E-2</v>
      </c>
      <c r="AD2" s="202">
        <v>6.4424457578907704E-2</v>
      </c>
      <c r="AE2" s="202">
        <v>2.54614546266052E-2</v>
      </c>
      <c r="AF2" s="202">
        <v>7.3617611659909293E-2</v>
      </c>
      <c r="AG2" s="202">
        <v>0.24675470781978401</v>
      </c>
      <c r="AH2" s="202">
        <v>0.83235745348957801</v>
      </c>
      <c r="AI2" s="203">
        <v>0.95420160614655003</v>
      </c>
      <c r="AJ2" s="204">
        <v>8.6182990946919696E-2</v>
      </c>
      <c r="AK2" s="205">
        <v>0.14893614012343201</v>
      </c>
      <c r="AL2" s="206">
        <v>0.83117688024492697</v>
      </c>
    </row>
    <row r="3" spans="1:40" x14ac:dyDescent="0.25">
      <c r="A3" s="188" t="s">
        <v>3</v>
      </c>
      <c r="B3" s="207">
        <v>5.9614841272446699E-2</v>
      </c>
      <c r="C3" s="208"/>
      <c r="D3" s="209">
        <v>4.4610142351689401E-6</v>
      </c>
      <c r="E3" s="210">
        <v>0.116712308492714</v>
      </c>
      <c r="F3" s="211">
        <v>0.35657834247675302</v>
      </c>
      <c r="G3" s="212">
        <v>0.80506526386885902</v>
      </c>
      <c r="H3" s="213">
        <v>0.59215792741925599</v>
      </c>
      <c r="I3" s="214">
        <v>0.31068279167561502</v>
      </c>
      <c r="J3" s="215">
        <v>4.1996236333798703E-2</v>
      </c>
      <c r="K3" s="215">
        <v>0.66458348349820895</v>
      </c>
      <c r="L3" s="215">
        <v>0.57746537053271396</v>
      </c>
      <c r="M3" s="215">
        <v>0.32734838952355699</v>
      </c>
      <c r="N3" s="215">
        <v>0.354960046538778</v>
      </c>
      <c r="O3" s="215">
        <v>0.17486479885778</v>
      </c>
      <c r="P3" s="215">
        <v>0.61663804132891398</v>
      </c>
      <c r="Q3" s="215">
        <v>0.33708677536619203</v>
      </c>
      <c r="R3" s="215">
        <v>0.109707646753535</v>
      </c>
      <c r="S3" s="215">
        <v>0.88208865389979696</v>
      </c>
      <c r="T3" s="215">
        <v>0.87611726536529799</v>
      </c>
      <c r="U3" s="215">
        <v>0.22134779901557899</v>
      </c>
      <c r="V3" s="215">
        <v>0.53130475785329601</v>
      </c>
      <c r="W3" s="216">
        <v>0.27687593032090202</v>
      </c>
      <c r="X3" s="217">
        <v>0.49482967728723398</v>
      </c>
      <c r="Y3" s="218">
        <v>0.64917639251931303</v>
      </c>
      <c r="Z3" s="218">
        <v>0.29527462800815601</v>
      </c>
      <c r="AA3" s="218">
        <v>0.72977906924121105</v>
      </c>
      <c r="AB3" s="218">
        <v>0.74696467544670597</v>
      </c>
      <c r="AC3" s="218">
        <v>0.71839179012656096</v>
      </c>
      <c r="AD3" s="218">
        <v>0.57121830850750099</v>
      </c>
      <c r="AE3" s="218">
        <v>0.26999932270736599</v>
      </c>
      <c r="AF3" s="218">
        <v>0.425728699047071</v>
      </c>
      <c r="AG3" s="218">
        <v>0.30475535701816803</v>
      </c>
      <c r="AH3" s="218">
        <v>0.175884854956254</v>
      </c>
      <c r="AI3" s="219">
        <v>7.1911533742655603E-2</v>
      </c>
      <c r="AJ3" s="220">
        <v>3.9955135390981299E-2</v>
      </c>
      <c r="AK3" s="221">
        <v>0.139551817897692</v>
      </c>
      <c r="AL3" s="222">
        <v>0.81093684939444299</v>
      </c>
      <c r="AN3">
        <f>COUNT(D3,G6,H6,H7,K9,K10,L10,L11,M9,M10,M11,M12,N11,N12,O11,O14,P12,P14,S5,U10,U11,U12,U13,T17,T19,V10,V11,V12,V13,V14,V16,V21,W10,W12,W13,W16,W21,W22,X10,X11,X12,X13,X21,X22,Y10,Y11,Y12,Y13,Y21,Y22,Y24,Z10,Z11,Z12,Z13,Z25,AA10,AA12,AA13,AA21,AA22,AA25,AB5,AB10,AB12,AB13,AB16,AB21,AB22,AB25,AB27,AC12,AC13,AC16,AC21,AC25,AC27,AC28,AD21,AD24,AD25,AD27,AD28,AD29,AE25,AE27,AE28,AE30,AG10,AG11,AG12,AG13,AG21,AG22,AG23,AG24,AG25,AF31,AG30,AG31,AH21,AH22,AH23,AH33,AI21,AI22,AI23,AI33,AI34,AL6,AL8,AK10,AK36,AL36,AL37)</f>
        <v>115</v>
      </c>
    </row>
    <row r="4" spans="1:40" x14ac:dyDescent="0.25">
      <c r="A4" s="188" t="s">
        <v>4</v>
      </c>
      <c r="B4" s="207">
        <v>-0.30774172239729197</v>
      </c>
      <c r="C4" s="207">
        <v>-0.75894074387815402</v>
      </c>
      <c r="D4" s="208"/>
      <c r="E4" s="223">
        <v>3.9358896831175001E-2</v>
      </c>
      <c r="F4" s="211">
        <v>0.79751621467232303</v>
      </c>
      <c r="G4" s="212">
        <v>0.25267590207196799</v>
      </c>
      <c r="H4" s="213">
        <v>0.50837359789329595</v>
      </c>
      <c r="I4" s="214">
        <v>0.47827104923595298</v>
      </c>
      <c r="J4" s="215">
        <v>7.9626177486069594E-2</v>
      </c>
      <c r="K4" s="215">
        <v>0.61786568134330699</v>
      </c>
      <c r="L4" s="215">
        <v>0.657124001699944</v>
      </c>
      <c r="M4" s="215">
        <v>0.44726193976572698</v>
      </c>
      <c r="N4" s="215">
        <v>0.15702466467866999</v>
      </c>
      <c r="O4" s="215">
        <v>9.0768819245047996E-2</v>
      </c>
      <c r="P4" s="215">
        <v>0.26735710835484</v>
      </c>
      <c r="Q4" s="215">
        <v>0.95456094911170997</v>
      </c>
      <c r="R4" s="215">
        <v>0.26294532458770498</v>
      </c>
      <c r="S4" s="215">
        <v>0.87340333937511705</v>
      </c>
      <c r="T4" s="215">
        <v>0.77646241502513702</v>
      </c>
      <c r="U4" s="215">
        <v>0.33225542130663699</v>
      </c>
      <c r="V4" s="215">
        <v>0.54848367953546096</v>
      </c>
      <c r="W4" s="216">
        <v>0.29761015728787898</v>
      </c>
      <c r="X4" s="217">
        <v>0.86742611100949396</v>
      </c>
      <c r="Y4" s="218">
        <v>0.66930520827050699</v>
      </c>
      <c r="Z4" s="218">
        <v>0.48788039003369699</v>
      </c>
      <c r="AA4" s="218">
        <v>0.70180621961154599</v>
      </c>
      <c r="AB4" s="218">
        <v>0.80574216085200301</v>
      </c>
      <c r="AC4" s="218">
        <v>0.76367066536639305</v>
      </c>
      <c r="AD4" s="218">
        <v>0.52626988199009395</v>
      </c>
      <c r="AE4" s="218">
        <v>0.45561077191001298</v>
      </c>
      <c r="AF4" s="218">
        <v>0.319177711890481</v>
      </c>
      <c r="AG4" s="218">
        <v>0.42990795143518801</v>
      </c>
      <c r="AH4" s="218">
        <v>0.207793337939227</v>
      </c>
      <c r="AI4" s="219">
        <v>0.118060902932647</v>
      </c>
      <c r="AJ4" s="220">
        <v>0.11313694287354099</v>
      </c>
      <c r="AK4" s="221">
        <v>9.8265023358402398E-2</v>
      </c>
      <c r="AL4" s="222">
        <v>0.585909587051618</v>
      </c>
    </row>
    <row r="5" spans="1:40" ht="15.75" thickBot="1" x14ac:dyDescent="0.3">
      <c r="A5" s="189" t="s">
        <v>5</v>
      </c>
      <c r="B5" s="224">
        <v>-0.12</v>
      </c>
      <c r="C5" s="224">
        <v>-0.30908002321253097</v>
      </c>
      <c r="D5" s="224">
        <v>0.398776873345494</v>
      </c>
      <c r="E5" s="225"/>
      <c r="F5" s="226">
        <v>0.12909703052541999</v>
      </c>
      <c r="G5" s="227">
        <v>0.34198227777657297</v>
      </c>
      <c r="H5" s="228">
        <v>0.47806634008789001</v>
      </c>
      <c r="I5" s="229">
        <v>0.41385926370880699</v>
      </c>
      <c r="J5" s="230">
        <v>0.168381212749071</v>
      </c>
      <c r="K5" s="230">
        <v>0.87865244603735704</v>
      </c>
      <c r="L5" s="230">
        <v>9.4011614348853495E-2</v>
      </c>
      <c r="M5" s="230">
        <v>0.18422429717175001</v>
      </c>
      <c r="N5" s="230">
        <v>0.31653157159794598</v>
      </c>
      <c r="O5" s="230">
        <v>6.4424457578907704E-2</v>
      </c>
      <c r="P5" s="230">
        <v>2.4100869152764801E-2</v>
      </c>
      <c r="Q5" s="230">
        <v>3.0508948235545699E-2</v>
      </c>
      <c r="R5" s="230">
        <v>0.45946929690830801</v>
      </c>
      <c r="S5" s="231">
        <v>9.9434982183252401E-3</v>
      </c>
      <c r="T5" s="230">
        <v>2.4547665450350298E-2</v>
      </c>
      <c r="U5" s="230">
        <v>7.3617611659909293E-2</v>
      </c>
      <c r="V5" s="230">
        <v>5.0564557368512002E-2</v>
      </c>
      <c r="W5" s="232">
        <v>1.52082080684084E-2</v>
      </c>
      <c r="X5" s="233">
        <v>0.92774239703654804</v>
      </c>
      <c r="Y5" s="234">
        <v>0.256516407685909</v>
      </c>
      <c r="Z5" s="234">
        <v>0.60638607787500398</v>
      </c>
      <c r="AA5" s="234">
        <v>1.8961594929498601E-2</v>
      </c>
      <c r="AB5" s="291">
        <v>6.3331802551377797E-3</v>
      </c>
      <c r="AC5" s="234">
        <v>3.5593935842380103E-2</v>
      </c>
      <c r="AD5" s="234">
        <v>0.38449650654295497</v>
      </c>
      <c r="AE5" s="234">
        <v>0.23975345559747599</v>
      </c>
      <c r="AF5" s="234">
        <v>0.25062964380160502</v>
      </c>
      <c r="AG5" s="234">
        <v>0.829996664457752</v>
      </c>
      <c r="AH5" s="234">
        <v>0.37776596543543101</v>
      </c>
      <c r="AI5" s="235">
        <v>9.72885491534249E-2</v>
      </c>
      <c r="AJ5" s="236">
        <v>0.32183010793002897</v>
      </c>
      <c r="AK5" s="237">
        <v>0.79360047199444705</v>
      </c>
      <c r="AL5" s="238">
        <v>0.41121950042567001</v>
      </c>
    </row>
    <row r="6" spans="1:40" x14ac:dyDescent="0.25">
      <c r="A6" s="187" t="s">
        <v>115</v>
      </c>
      <c r="B6" s="239">
        <v>0.15936498430215401</v>
      </c>
      <c r="C6" s="239">
        <v>0.18462496451108901</v>
      </c>
      <c r="D6" s="239">
        <v>-5.1793239737823703E-2</v>
      </c>
      <c r="E6" s="240">
        <v>0.29949626360232301</v>
      </c>
      <c r="F6" s="195"/>
      <c r="G6" s="241">
        <v>1.0556687785447799E-3</v>
      </c>
      <c r="H6" s="242">
        <v>4.2344264720440398E-11</v>
      </c>
      <c r="I6" s="198">
        <v>0.11316066955507099</v>
      </c>
      <c r="J6" s="199">
        <v>0.24172362010083101</v>
      </c>
      <c r="K6" s="199">
        <v>4.1784319840007099E-2</v>
      </c>
      <c r="L6" s="199">
        <v>0.51599416866130599</v>
      </c>
      <c r="M6" s="199">
        <v>0.16647649075402199</v>
      </c>
      <c r="N6" s="199">
        <v>0.51401781322684603</v>
      </c>
      <c r="O6" s="199">
        <v>0.10591129146841501</v>
      </c>
      <c r="P6" s="199">
        <v>5.6186897129849298E-2</v>
      </c>
      <c r="Q6" s="199">
        <v>0.76076357258567495</v>
      </c>
      <c r="R6" s="199">
        <v>0.47728710686237003</v>
      </c>
      <c r="S6" s="199">
        <v>0.54811030098036595</v>
      </c>
      <c r="T6" s="199">
        <v>0.85131569420537301</v>
      </c>
      <c r="U6" s="199">
        <v>0.72785762832499901</v>
      </c>
      <c r="V6" s="199">
        <v>0.82292301257022404</v>
      </c>
      <c r="W6" s="200">
        <v>0.17446422579366899</v>
      </c>
      <c r="X6" s="201">
        <v>3.8769001097757397E-2</v>
      </c>
      <c r="Y6" s="202">
        <v>0.32114524434626801</v>
      </c>
      <c r="Z6" s="202">
        <v>0.116160847348714</v>
      </c>
      <c r="AA6" s="202">
        <v>0.97348009342334796</v>
      </c>
      <c r="AB6" s="202">
        <v>0.72785762832499901</v>
      </c>
      <c r="AC6" s="202">
        <v>0.98071122458769699</v>
      </c>
      <c r="AD6" s="202">
        <v>0.94939422331855805</v>
      </c>
      <c r="AE6" s="202">
        <v>0.31510304941926198</v>
      </c>
      <c r="AF6" s="202">
        <v>8.3243902647645807E-2</v>
      </c>
      <c r="AG6" s="202">
        <v>0.632210432369953</v>
      </c>
      <c r="AH6" s="202">
        <v>0.72785762832499901</v>
      </c>
      <c r="AI6" s="203">
        <v>0.357251409675031</v>
      </c>
      <c r="AJ6" s="204">
        <v>3.6857023626809898E-2</v>
      </c>
      <c r="AK6" s="205">
        <v>2.8906471842629299E-2</v>
      </c>
      <c r="AL6" s="298">
        <v>9.5022587560833298E-4</v>
      </c>
    </row>
    <row r="7" spans="1:40" x14ac:dyDescent="0.25">
      <c r="A7" s="188" t="s">
        <v>116</v>
      </c>
      <c r="B7" s="207">
        <v>0.25797588455042098</v>
      </c>
      <c r="C7" s="207">
        <v>4.9824286780310499E-2</v>
      </c>
      <c r="D7" s="207">
        <v>-0.22801284239610001</v>
      </c>
      <c r="E7" s="243">
        <v>-0.19019997168628699</v>
      </c>
      <c r="F7" s="244">
        <v>0.59523809523809501</v>
      </c>
      <c r="G7" s="212"/>
      <c r="H7" s="245">
        <v>5.0283852435814995E-7</v>
      </c>
      <c r="I7" s="214">
        <v>1.9817629660222699E-2</v>
      </c>
      <c r="J7" s="215">
        <v>7.1538828231089993E-2</v>
      </c>
      <c r="K7" s="215">
        <v>0.147643964145319</v>
      </c>
      <c r="L7" s="215">
        <v>0.19891378571339699</v>
      </c>
      <c r="M7" s="215">
        <v>7.1538828231089993E-2</v>
      </c>
      <c r="N7" s="215">
        <v>0.47718259073916403</v>
      </c>
      <c r="O7" s="215">
        <v>0.77384753870376</v>
      </c>
      <c r="P7" s="215">
        <v>0.26795470756735301</v>
      </c>
      <c r="Q7" s="215">
        <v>0.63494265191737598</v>
      </c>
      <c r="R7" s="215">
        <v>0.27487625571638202</v>
      </c>
      <c r="S7" s="215">
        <v>0.69394958716380895</v>
      </c>
      <c r="T7" s="215">
        <v>0.75765733690993597</v>
      </c>
      <c r="U7" s="215">
        <v>0.82530568921137104</v>
      </c>
      <c r="V7" s="215">
        <v>0.93254839783902199</v>
      </c>
      <c r="W7" s="216">
        <v>0.74615326189750497</v>
      </c>
      <c r="X7" s="217">
        <v>0.61712500348635502</v>
      </c>
      <c r="Y7" s="218">
        <v>0.28033520327892902</v>
      </c>
      <c r="Z7" s="218">
        <v>0.147643964145319</v>
      </c>
      <c r="AA7" s="218">
        <v>0.160657514017155</v>
      </c>
      <c r="AB7" s="218">
        <v>0.29021244618754</v>
      </c>
      <c r="AC7" s="218">
        <v>0.102418948894927</v>
      </c>
      <c r="AD7" s="218">
        <v>0.79013060901342902</v>
      </c>
      <c r="AE7" s="218">
        <v>0.33499775212109001</v>
      </c>
      <c r="AF7" s="218">
        <v>0.23295834627531301</v>
      </c>
      <c r="AG7" s="218">
        <v>0.246828857885316</v>
      </c>
      <c r="AH7" s="218">
        <v>0.16647649075402199</v>
      </c>
      <c r="AI7" s="219">
        <v>0.354019994333864</v>
      </c>
      <c r="AJ7" s="220">
        <v>0.55628149993420295</v>
      </c>
      <c r="AK7" s="221">
        <v>3.4722403218743099E-2</v>
      </c>
      <c r="AL7" s="222">
        <v>2.0007347042139901E-2</v>
      </c>
    </row>
    <row r="8" spans="1:40" ht="15.75" thickBot="1" x14ac:dyDescent="0.3">
      <c r="A8" s="189" t="s">
        <v>117</v>
      </c>
      <c r="B8" s="224">
        <v>0.22836208478546199</v>
      </c>
      <c r="C8" s="224">
        <v>0.107901676278832</v>
      </c>
      <c r="D8" s="224">
        <v>-0.133007491397725</v>
      </c>
      <c r="E8" s="246">
        <v>0.142573654538517</v>
      </c>
      <c r="F8" s="247">
        <v>0.91086691086691096</v>
      </c>
      <c r="G8" s="248">
        <v>0.80158730158730196</v>
      </c>
      <c r="H8" s="228"/>
      <c r="I8" s="229">
        <v>2.78935421228018E-2</v>
      </c>
      <c r="J8" s="230">
        <v>8.9928645911346597E-2</v>
      </c>
      <c r="K8" s="230">
        <v>2.6428143155297502E-2</v>
      </c>
      <c r="L8" s="230">
        <v>0.30176642287577099</v>
      </c>
      <c r="M8" s="230">
        <v>7.6389595674007799E-2</v>
      </c>
      <c r="N8" s="230">
        <v>0.55628149993420295</v>
      </c>
      <c r="O8" s="230">
        <v>0.23668861145988801</v>
      </c>
      <c r="P8" s="230">
        <v>7.8624573689175706E-2</v>
      </c>
      <c r="Q8" s="230">
        <v>0.57219819229755498</v>
      </c>
      <c r="R8" s="230">
        <v>0.71090907676942106</v>
      </c>
      <c r="S8" s="230">
        <v>0.94217597548918497</v>
      </c>
      <c r="T8" s="230">
        <v>0.53193698999081496</v>
      </c>
      <c r="U8" s="230">
        <v>0.76689713905616297</v>
      </c>
      <c r="V8" s="230">
        <v>0.94577631265352102</v>
      </c>
      <c r="W8" s="232">
        <v>0.45463836072602898</v>
      </c>
      <c r="X8" s="233">
        <v>9.8342469410557007E-2</v>
      </c>
      <c r="Y8" s="234">
        <v>0.229267419755288</v>
      </c>
      <c r="Z8" s="234">
        <v>5.3619487183679197E-2</v>
      </c>
      <c r="AA8" s="234">
        <v>0.74615326189750497</v>
      </c>
      <c r="AB8" s="234">
        <v>0.91335306448662201</v>
      </c>
      <c r="AC8" s="234">
        <v>0.73698795610355405</v>
      </c>
      <c r="AD8" s="234">
        <v>0.997588686048129</v>
      </c>
      <c r="AE8" s="234">
        <v>0.22200325674507901</v>
      </c>
      <c r="AF8" s="234">
        <v>5.4464868087365802E-2</v>
      </c>
      <c r="AG8" s="234">
        <v>0.84657447366417005</v>
      </c>
      <c r="AH8" s="234">
        <v>0.74615326189750497</v>
      </c>
      <c r="AI8" s="235">
        <v>0.51797421608801597</v>
      </c>
      <c r="AJ8" s="236">
        <v>8.9304705085902103E-2</v>
      </c>
      <c r="AK8" s="237">
        <v>1.2683014237664599E-2</v>
      </c>
      <c r="AL8" s="299">
        <v>5.7934133405957598E-5</v>
      </c>
    </row>
    <row r="9" spans="1:40" x14ac:dyDescent="0.25">
      <c r="A9" s="187" t="s">
        <v>73</v>
      </c>
      <c r="B9" s="239">
        <v>3.6635628575207801E-2</v>
      </c>
      <c r="C9" s="239">
        <v>0.20265952230273501</v>
      </c>
      <c r="D9" s="239">
        <v>-0.142508026497562</v>
      </c>
      <c r="E9" s="240">
        <v>-0.16394443787405499</v>
      </c>
      <c r="F9" s="249">
        <v>0.31196581196581202</v>
      </c>
      <c r="G9" s="250">
        <v>0.44566544566544603</v>
      </c>
      <c r="H9" s="251">
        <v>0.42307692307692302</v>
      </c>
      <c r="I9" s="198"/>
      <c r="J9" s="199">
        <v>1.1671915654316399E-2</v>
      </c>
      <c r="K9" s="252">
        <v>5.1044815461845101E-3</v>
      </c>
      <c r="L9" s="199">
        <v>1.0958397996841399E-2</v>
      </c>
      <c r="M9" s="252">
        <v>3.0311405166639502E-3</v>
      </c>
      <c r="N9" s="199">
        <v>0.25725057853647099</v>
      </c>
      <c r="O9" s="199">
        <v>0.53394617078804996</v>
      </c>
      <c r="P9" s="199">
        <v>0.63004636981649798</v>
      </c>
      <c r="Q9" s="199">
        <v>0.59950783888579096</v>
      </c>
      <c r="R9" s="199">
        <v>0.93947838616507995</v>
      </c>
      <c r="S9" s="199">
        <v>0.203394217170349</v>
      </c>
      <c r="T9" s="199">
        <v>0.40953737896359899</v>
      </c>
      <c r="U9" s="199">
        <v>0.20226770233580199</v>
      </c>
      <c r="V9" s="199">
        <v>0.137900012152606</v>
      </c>
      <c r="W9" s="200">
        <v>0.51401781322684603</v>
      </c>
      <c r="X9" s="201">
        <v>9.9687549794368197E-2</v>
      </c>
      <c r="Y9" s="202">
        <v>1.69771334864273E-2</v>
      </c>
      <c r="Z9" s="202">
        <v>5.2784419267803903E-2</v>
      </c>
      <c r="AA9" s="202">
        <v>0.183767019679484</v>
      </c>
      <c r="AB9" s="202">
        <v>0.22804583914638399</v>
      </c>
      <c r="AC9" s="202">
        <v>0.14945519558773299</v>
      </c>
      <c r="AD9" s="202">
        <v>0.62142002504215998</v>
      </c>
      <c r="AE9" s="202">
        <v>0.81119211899599097</v>
      </c>
      <c r="AF9" s="202">
        <v>3.6857023626809898E-2</v>
      </c>
      <c r="AG9" s="202">
        <v>0.75765733690993597</v>
      </c>
      <c r="AH9" s="202">
        <v>0.794799077882967</v>
      </c>
      <c r="AI9" s="203">
        <v>0.93736625091166303</v>
      </c>
      <c r="AJ9" s="204">
        <v>0.27341288670937303</v>
      </c>
      <c r="AK9" s="205">
        <v>0.13625328176673199</v>
      </c>
      <c r="AL9" s="206">
        <v>4.8372228309790599E-2</v>
      </c>
    </row>
    <row r="10" spans="1:40" x14ac:dyDescent="0.25">
      <c r="A10" s="188" t="s">
        <v>118</v>
      </c>
      <c r="B10" s="207">
        <v>-0.17188215739868301</v>
      </c>
      <c r="C10" s="207">
        <v>0.39400923717681102</v>
      </c>
      <c r="D10" s="207">
        <v>-0.34324513909090298</v>
      </c>
      <c r="E10" s="243">
        <v>-0.27293543288529798</v>
      </c>
      <c r="F10" s="244">
        <v>0.23321123321123299</v>
      </c>
      <c r="G10" s="253">
        <v>0.35225885225885201</v>
      </c>
      <c r="H10" s="254">
        <v>0.33272283272283298</v>
      </c>
      <c r="I10" s="255">
        <v>0.47802197802197799</v>
      </c>
      <c r="J10" s="215"/>
      <c r="K10" s="256">
        <v>1.9538319304381298E-3</v>
      </c>
      <c r="L10" s="256">
        <v>6.4017005835954097E-7</v>
      </c>
      <c r="M10" s="256">
        <v>6.2865528954299604E-10</v>
      </c>
      <c r="N10" s="215">
        <v>0.53595894176904701</v>
      </c>
      <c r="O10" s="215">
        <v>0.37366835085619199</v>
      </c>
      <c r="P10" s="215">
        <v>0.28313512740505498</v>
      </c>
      <c r="Q10" s="215">
        <v>0.59315662465785401</v>
      </c>
      <c r="R10" s="215">
        <v>0.239006826298679</v>
      </c>
      <c r="S10" s="215">
        <v>3.8444963589404801E-2</v>
      </c>
      <c r="T10" s="215">
        <v>0.12631653397846901</v>
      </c>
      <c r="U10" s="256">
        <v>1.5446263879691301E-6</v>
      </c>
      <c r="V10" s="256">
        <v>3.1160695289313103E-5</v>
      </c>
      <c r="W10" s="287">
        <v>8.0013502134145004E-3</v>
      </c>
      <c r="X10" s="288">
        <v>5.4878246994065295E-4</v>
      </c>
      <c r="Y10" s="289">
        <v>1.5795949084722899E-4</v>
      </c>
      <c r="Z10" s="289">
        <v>1.071530684247E-3</v>
      </c>
      <c r="AA10" s="289">
        <v>1.58544201237472E-3</v>
      </c>
      <c r="AB10" s="289">
        <v>2.0636952814984E-3</v>
      </c>
      <c r="AC10" s="218">
        <v>1.9817629660222699E-2</v>
      </c>
      <c r="AD10" s="218">
        <v>1.3215200799263501E-2</v>
      </c>
      <c r="AE10" s="218">
        <v>0.11390528476587</v>
      </c>
      <c r="AF10" s="218">
        <v>0.71876341044482495</v>
      </c>
      <c r="AG10" s="289">
        <v>1.5411764282679799E-3</v>
      </c>
      <c r="AH10" s="218">
        <v>1.2683014237664599E-2</v>
      </c>
      <c r="AI10" s="219">
        <v>2.50257619227937E-2</v>
      </c>
      <c r="AJ10" s="220">
        <v>1.44805659265058E-2</v>
      </c>
      <c r="AK10" s="297">
        <v>9.9565156846005698E-3</v>
      </c>
      <c r="AL10" s="222">
        <v>0.10104635122835599</v>
      </c>
    </row>
    <row r="11" spans="1:40" x14ac:dyDescent="0.25">
      <c r="A11" s="188" t="s">
        <v>119</v>
      </c>
      <c r="B11" s="207">
        <v>-0.28239963693389297</v>
      </c>
      <c r="C11" s="207">
        <v>-8.7421754718827002E-2</v>
      </c>
      <c r="D11" s="207">
        <v>0.10052179073376399</v>
      </c>
      <c r="E11" s="243">
        <v>3.0834987384133199E-2</v>
      </c>
      <c r="F11" s="244">
        <v>0.39438339438339398</v>
      </c>
      <c r="G11" s="253">
        <v>0.28632478632478597</v>
      </c>
      <c r="H11" s="254">
        <v>0.426739926739927</v>
      </c>
      <c r="I11" s="255">
        <v>0.52319902319902301</v>
      </c>
      <c r="J11" s="257">
        <v>0.56898656898656896</v>
      </c>
      <c r="K11" s="215"/>
      <c r="L11" s="256">
        <v>6.9422110573608699E-6</v>
      </c>
      <c r="M11" s="256">
        <v>5.5805405145656196E-7</v>
      </c>
      <c r="N11" s="256">
        <v>6.4456079061546304E-4</v>
      </c>
      <c r="O11" s="256">
        <v>1.9008141178241101E-3</v>
      </c>
      <c r="P11" s="215">
        <v>7.7500927593044194E-2</v>
      </c>
      <c r="Q11" s="215">
        <v>0.75729755256798603</v>
      </c>
      <c r="R11" s="215">
        <v>0.229906161343815</v>
      </c>
      <c r="S11" s="215">
        <v>0.32725794074901798</v>
      </c>
      <c r="T11" s="215">
        <v>0.28878812431279899</v>
      </c>
      <c r="U11" s="256">
        <v>1.1711111914821199E-3</v>
      </c>
      <c r="V11" s="256">
        <v>2.26031321340578E-4</v>
      </c>
      <c r="W11" s="216">
        <v>9.6350410426157093E-2</v>
      </c>
      <c r="X11" s="288">
        <v>3.5547859105612998E-4</v>
      </c>
      <c r="Y11" s="289">
        <v>1.9765330066789401E-4</v>
      </c>
      <c r="Z11" s="289">
        <v>8.9551532082912598E-5</v>
      </c>
      <c r="AA11" s="218">
        <v>3.8123089138683501E-2</v>
      </c>
      <c r="AB11" s="218">
        <v>5.8398906320634901E-2</v>
      </c>
      <c r="AC11" s="218">
        <v>4.1440366209630299E-2</v>
      </c>
      <c r="AD11" s="218">
        <v>0.17650240474599299</v>
      </c>
      <c r="AE11" s="218">
        <v>0.55423348319848498</v>
      </c>
      <c r="AF11" s="218">
        <v>0.29740048008823899</v>
      </c>
      <c r="AG11" s="289">
        <v>7.9127383580052703E-3</v>
      </c>
      <c r="AH11" s="218">
        <v>5.7063709485106001E-2</v>
      </c>
      <c r="AI11" s="219">
        <v>0.24811615789240099</v>
      </c>
      <c r="AJ11" s="220">
        <v>8.0909129376828995E-2</v>
      </c>
      <c r="AK11" s="221">
        <v>0.217247374580648</v>
      </c>
      <c r="AL11" s="222">
        <v>4.5719381363670202E-2</v>
      </c>
    </row>
    <row r="12" spans="1:40" x14ac:dyDescent="0.25">
      <c r="A12" s="188" t="s">
        <v>120</v>
      </c>
      <c r="B12" s="207">
        <v>-0.29003205955372802</v>
      </c>
      <c r="C12" s="207">
        <v>0.11218106287346</v>
      </c>
      <c r="D12" s="207">
        <v>-8.9488911262985402E-2</v>
      </c>
      <c r="E12" s="243">
        <v>-0.32880476646249002</v>
      </c>
      <c r="F12" s="244">
        <v>0.13064713064713099</v>
      </c>
      <c r="G12" s="253">
        <v>0.255189255189255</v>
      </c>
      <c r="H12" s="254">
        <v>0.206349206349206</v>
      </c>
      <c r="I12" s="255">
        <v>0.48168498168498203</v>
      </c>
      <c r="J12" s="257">
        <v>0.79731379731379703</v>
      </c>
      <c r="K12" s="257">
        <v>0.74908424908424898</v>
      </c>
      <c r="L12" s="215"/>
      <c r="M12" s="256">
        <v>2.2461542439514599E-15</v>
      </c>
      <c r="N12" s="256">
        <v>1.6079832235776799E-3</v>
      </c>
      <c r="O12" s="215">
        <v>0.90376737757841197</v>
      </c>
      <c r="P12" s="256">
        <v>2.4587596980171799E-4</v>
      </c>
      <c r="Q12" s="215">
        <v>0.35650343198438</v>
      </c>
      <c r="R12" s="215">
        <v>0.158845840216396</v>
      </c>
      <c r="S12" s="215">
        <v>1.22956550986305E-2</v>
      </c>
      <c r="T12" s="215">
        <v>2.9948897690204101E-2</v>
      </c>
      <c r="U12" s="256">
        <v>6.5494741156641596E-8</v>
      </c>
      <c r="V12" s="256">
        <v>3.8423974773138801E-9</v>
      </c>
      <c r="W12" s="287">
        <v>5.6687615204511501E-4</v>
      </c>
      <c r="X12" s="288">
        <v>1.071530684247E-3</v>
      </c>
      <c r="Y12" s="289">
        <v>8.4260356471964505E-5</v>
      </c>
      <c r="Z12" s="289">
        <v>5.5776528017348001E-4</v>
      </c>
      <c r="AA12" s="289">
        <v>4.3564309697162999E-4</v>
      </c>
      <c r="AB12" s="289">
        <v>1.2304792877161199E-4</v>
      </c>
      <c r="AC12" s="289">
        <v>6.5489512039203896E-4</v>
      </c>
      <c r="AD12" s="218">
        <v>2.2194085666413999E-2</v>
      </c>
      <c r="AE12" s="218">
        <v>0.179590802937972</v>
      </c>
      <c r="AF12" s="218">
        <v>0.87271138821378602</v>
      </c>
      <c r="AG12" s="289">
        <v>4.00269643837138E-3</v>
      </c>
      <c r="AH12" s="218">
        <v>1.1310472848833899E-2</v>
      </c>
      <c r="AI12" s="219">
        <v>2.1177119221751101E-2</v>
      </c>
      <c r="AJ12" s="220">
        <v>0.30030668321646897</v>
      </c>
      <c r="AK12" s="221">
        <v>0.22080778128614101</v>
      </c>
      <c r="AL12" s="222">
        <v>0.456495242198863</v>
      </c>
    </row>
    <row r="13" spans="1:40" x14ac:dyDescent="0.25">
      <c r="A13" s="188" t="s">
        <v>121</v>
      </c>
      <c r="B13" s="207">
        <v>-0.23752099192926401</v>
      </c>
      <c r="C13" s="207">
        <v>0.19593477193974901</v>
      </c>
      <c r="D13" s="207">
        <v>-0.15262149934577601</v>
      </c>
      <c r="E13" s="243">
        <v>-0.26347122883670199</v>
      </c>
      <c r="F13" s="244">
        <v>0.27411477411477397</v>
      </c>
      <c r="G13" s="253">
        <v>0.35225885225885201</v>
      </c>
      <c r="H13" s="254">
        <v>0.34676434676434698</v>
      </c>
      <c r="I13" s="255">
        <v>0.548840048840049</v>
      </c>
      <c r="J13" s="257">
        <v>0.88827838827838801</v>
      </c>
      <c r="K13" s="257">
        <v>0.79975579975580002</v>
      </c>
      <c r="L13" s="257">
        <v>0.96031746031746001</v>
      </c>
      <c r="M13" s="215"/>
      <c r="N13" s="215">
        <v>1.8891008730376802E-2</v>
      </c>
      <c r="O13" s="215">
        <v>0.84657447366417005</v>
      </c>
      <c r="P13" s="215">
        <v>1.40480996355989E-2</v>
      </c>
      <c r="Q13" s="215">
        <v>0.59421314924225599</v>
      </c>
      <c r="R13" s="215">
        <v>0.16489189245531799</v>
      </c>
      <c r="S13" s="215">
        <v>2.8396357539912601E-2</v>
      </c>
      <c r="T13" s="215">
        <v>7.1538828231089993E-2</v>
      </c>
      <c r="U13" s="256">
        <v>2.8308684524726701E-8</v>
      </c>
      <c r="V13" s="256">
        <v>1.92834239432214E-8</v>
      </c>
      <c r="W13" s="287">
        <v>2.3618650956064502E-3</v>
      </c>
      <c r="X13" s="288">
        <v>1.52077245058539E-4</v>
      </c>
      <c r="Y13" s="289">
        <v>8.8070732246527399E-6</v>
      </c>
      <c r="Z13" s="289">
        <v>7.1478185224406704E-5</v>
      </c>
      <c r="AA13" s="289">
        <v>9.9423930282625393E-4</v>
      </c>
      <c r="AB13" s="289">
        <v>6.6537354187360504E-4</v>
      </c>
      <c r="AC13" s="289">
        <v>3.44431242129855E-3</v>
      </c>
      <c r="AD13" s="218">
        <v>2.9948897690204101E-2</v>
      </c>
      <c r="AE13" s="218">
        <v>0.23668861145988801</v>
      </c>
      <c r="AF13" s="218">
        <v>0.88941390144868904</v>
      </c>
      <c r="AG13" s="289">
        <v>1.39454007932475E-3</v>
      </c>
      <c r="AH13" s="218">
        <v>1.0172270884999101E-2</v>
      </c>
      <c r="AI13" s="219">
        <v>2.0781144083796301E-2</v>
      </c>
      <c r="AJ13" s="220">
        <v>8.7452504140717202E-2</v>
      </c>
      <c r="AK13" s="221">
        <v>7.5290497456579994E-2</v>
      </c>
      <c r="AL13" s="222">
        <v>0.18801025480768499</v>
      </c>
    </row>
    <row r="14" spans="1:40" x14ac:dyDescent="0.25">
      <c r="A14" s="188" t="s">
        <v>122</v>
      </c>
      <c r="B14" s="207">
        <v>0.45764006028530402</v>
      </c>
      <c r="C14" s="207">
        <v>0.18523630545317901</v>
      </c>
      <c r="D14" s="207">
        <v>-0.280112551008112</v>
      </c>
      <c r="E14" s="243">
        <v>0.20027476954446899</v>
      </c>
      <c r="F14" s="244">
        <v>0.13125763125763101</v>
      </c>
      <c r="G14" s="253">
        <v>0.14285714285714299</v>
      </c>
      <c r="H14" s="254">
        <v>0.118437118437118</v>
      </c>
      <c r="I14" s="255">
        <v>-0.225885225885226</v>
      </c>
      <c r="J14" s="257">
        <v>-0.124542124542125</v>
      </c>
      <c r="K14" s="257">
        <v>-0.61477411477411503</v>
      </c>
      <c r="L14" s="257">
        <v>-0.57753357753357704</v>
      </c>
      <c r="M14" s="257">
        <v>-0.44871794871794901</v>
      </c>
      <c r="N14" s="215"/>
      <c r="O14" s="256">
        <v>8.3641755738584692E-3</v>
      </c>
      <c r="P14" s="256">
        <v>1.8573044955016801E-8</v>
      </c>
      <c r="Q14" s="215">
        <v>0.68342595279888396</v>
      </c>
      <c r="R14" s="215">
        <v>0.52315239488635301</v>
      </c>
      <c r="S14" s="215">
        <v>0.23794078817700801</v>
      </c>
      <c r="T14" s="215">
        <v>0.27341288670937303</v>
      </c>
      <c r="U14" s="215">
        <v>7.1014826161049802E-2</v>
      </c>
      <c r="V14" s="256">
        <v>8.4921310816088794E-3</v>
      </c>
      <c r="W14" s="216">
        <v>3.7170344956959298E-2</v>
      </c>
      <c r="X14" s="217">
        <v>0.159701889716725</v>
      </c>
      <c r="Y14" s="218">
        <v>7.9760614252342904E-2</v>
      </c>
      <c r="Z14" s="218">
        <v>0.16161718584924201</v>
      </c>
      <c r="AA14" s="218">
        <v>0.14142864999063301</v>
      </c>
      <c r="AB14" s="218">
        <v>0.10380541759238</v>
      </c>
      <c r="AC14" s="218">
        <v>5.1144894393621403E-2</v>
      </c>
      <c r="AD14" s="218">
        <v>0.72103351820489603</v>
      </c>
      <c r="AE14" s="218">
        <v>0.67609297714219896</v>
      </c>
      <c r="AF14" s="218">
        <v>0.83710781215970997</v>
      </c>
      <c r="AG14" s="218">
        <v>0.44541414640931398</v>
      </c>
      <c r="AH14" s="218">
        <v>0.25200446872034898</v>
      </c>
      <c r="AI14" s="219">
        <v>0.218429843799298</v>
      </c>
      <c r="AJ14" s="220">
        <v>0.89180390774962903</v>
      </c>
      <c r="AK14" s="221">
        <v>0.537975291234422</v>
      </c>
      <c r="AL14" s="222">
        <v>0.69394958716380895</v>
      </c>
    </row>
    <row r="15" spans="1:40" x14ac:dyDescent="0.25">
      <c r="A15" s="188" t="s">
        <v>123</v>
      </c>
      <c r="B15" s="207">
        <v>-0.193252940734221</v>
      </c>
      <c r="C15" s="207">
        <v>-0.26899001451946802</v>
      </c>
      <c r="D15" s="207">
        <v>0.33190579074593501</v>
      </c>
      <c r="E15" s="243">
        <v>0.360860941465796</v>
      </c>
      <c r="F15" s="244">
        <v>0.318070818070818</v>
      </c>
      <c r="G15" s="253">
        <v>-5.7997557997558E-2</v>
      </c>
      <c r="H15" s="254">
        <v>0.23565323565323601</v>
      </c>
      <c r="I15" s="255">
        <v>0.12515262515262501</v>
      </c>
      <c r="J15" s="257">
        <v>-0.17826617826617799</v>
      </c>
      <c r="K15" s="257">
        <v>0.57020757020756996</v>
      </c>
      <c r="L15" s="257">
        <v>-2.4420024420024399E-2</v>
      </c>
      <c r="M15" s="257">
        <v>3.90720390720391E-2</v>
      </c>
      <c r="N15" s="257">
        <v>-0.49694749694749701</v>
      </c>
      <c r="O15" s="215"/>
      <c r="P15" s="215">
        <v>0.90137295924970895</v>
      </c>
      <c r="Q15" s="215">
        <v>0.437398415722344</v>
      </c>
      <c r="R15" s="215">
        <v>0.96593561040532505</v>
      </c>
      <c r="S15" s="215">
        <v>0.14142864999063301</v>
      </c>
      <c r="T15" s="215">
        <v>0.34760937935987002</v>
      </c>
      <c r="U15" s="215">
        <v>0.82059504836482899</v>
      </c>
      <c r="V15" s="215">
        <v>0.93375026523361404</v>
      </c>
      <c r="W15" s="216">
        <v>0.46583937920746399</v>
      </c>
      <c r="X15" s="217">
        <v>0.154052760841766</v>
      </c>
      <c r="Y15" s="218">
        <v>0.429065895950971</v>
      </c>
      <c r="Z15" s="218">
        <v>0.40778704222159501</v>
      </c>
      <c r="AA15" s="218">
        <v>0.52593110453933301</v>
      </c>
      <c r="AB15" s="218">
        <v>0.24045828997136401</v>
      </c>
      <c r="AC15" s="218">
        <v>0.44358139940916103</v>
      </c>
      <c r="AD15" s="218">
        <v>0.53595894176904701</v>
      </c>
      <c r="AE15" s="218">
        <v>0.51599416866130599</v>
      </c>
      <c r="AF15" s="218">
        <v>0.27478849526593302</v>
      </c>
      <c r="AG15" s="218">
        <v>0.50419179544189996</v>
      </c>
      <c r="AH15" s="218">
        <v>0.808845322436201</v>
      </c>
      <c r="AI15" s="219">
        <v>0.70744812058707296</v>
      </c>
      <c r="AJ15" s="220">
        <v>0.223203074699935</v>
      </c>
      <c r="AK15" s="221">
        <v>0.82766323599734604</v>
      </c>
      <c r="AL15" s="222">
        <v>0.194501520850036</v>
      </c>
    </row>
    <row r="16" spans="1:40" x14ac:dyDescent="0.25">
      <c r="A16" s="188" t="s">
        <v>124</v>
      </c>
      <c r="B16" s="207">
        <v>-0.41825675956695502</v>
      </c>
      <c r="C16" s="207">
        <v>-0.1008712554448</v>
      </c>
      <c r="D16" s="207">
        <v>0.22127052716395701</v>
      </c>
      <c r="E16" s="243">
        <v>-0.43291101099703799</v>
      </c>
      <c r="F16" s="244">
        <v>-0.37179487179487197</v>
      </c>
      <c r="G16" s="253">
        <v>-0.22100122100122099</v>
      </c>
      <c r="H16" s="254">
        <v>-0.34432234432234399</v>
      </c>
      <c r="I16" s="255">
        <v>9.7069597069597099E-2</v>
      </c>
      <c r="J16" s="257">
        <v>0.214285714285714</v>
      </c>
      <c r="K16" s="257">
        <v>0.34554334554334598</v>
      </c>
      <c r="L16" s="257">
        <v>0.64957264957265004</v>
      </c>
      <c r="M16" s="257">
        <v>0.46703296703296698</v>
      </c>
      <c r="N16" s="257">
        <v>-0.85103785103785101</v>
      </c>
      <c r="O16" s="257">
        <v>2.5030525030525001E-2</v>
      </c>
      <c r="P16" s="215"/>
      <c r="Q16" s="215">
        <v>0.44746854363642202</v>
      </c>
      <c r="R16" s="215">
        <v>0.67688066141028103</v>
      </c>
      <c r="S16" s="215">
        <v>3.1569164631579397E-2</v>
      </c>
      <c r="T16" s="215">
        <v>9.7675051015574596E-2</v>
      </c>
      <c r="U16" s="215">
        <v>1.17945111307152E-2</v>
      </c>
      <c r="V16" s="256">
        <v>1.25742287542083E-3</v>
      </c>
      <c r="W16" s="287">
        <v>2.4582278488422802E-3</v>
      </c>
      <c r="X16" s="217">
        <v>0.34601762398908797</v>
      </c>
      <c r="Y16" s="218">
        <v>0.119993036802351</v>
      </c>
      <c r="Z16" s="218">
        <v>0.29021244618754</v>
      </c>
      <c r="AA16" s="218">
        <v>4.1440366209630299E-2</v>
      </c>
      <c r="AB16" s="289">
        <v>8.45700707227009E-3</v>
      </c>
      <c r="AC16" s="289">
        <v>7.2330627621725596E-3</v>
      </c>
      <c r="AD16" s="218">
        <v>0.41481347756533299</v>
      </c>
      <c r="AE16" s="218">
        <v>0.35887363167645098</v>
      </c>
      <c r="AF16" s="218">
        <v>0.30469917425620602</v>
      </c>
      <c r="AG16" s="218">
        <v>0.45463836072602898</v>
      </c>
      <c r="AH16" s="218">
        <v>0.18482153170891899</v>
      </c>
      <c r="AI16" s="219">
        <v>7.5290497456579994E-2</v>
      </c>
      <c r="AJ16" s="220">
        <v>0.216069233476995</v>
      </c>
      <c r="AK16" s="221">
        <v>0.24811615789240099</v>
      </c>
      <c r="AL16" s="222">
        <v>0.120770491056788</v>
      </c>
    </row>
    <row r="17" spans="1:38" x14ac:dyDescent="0.25">
      <c r="A17" s="188" t="s">
        <v>125</v>
      </c>
      <c r="B17" s="207">
        <v>0.16939321951304601</v>
      </c>
      <c r="C17" s="207">
        <v>-0.19210164008914801</v>
      </c>
      <c r="D17" s="207">
        <v>-1.15101636134834E-2</v>
      </c>
      <c r="E17" s="243">
        <v>-0.41690912419862403</v>
      </c>
      <c r="F17" s="244">
        <v>-6.1449169925332801E-2</v>
      </c>
      <c r="G17" s="253">
        <v>9.5689503416065497E-2</v>
      </c>
      <c r="H17" s="254">
        <v>0.11372682195136199</v>
      </c>
      <c r="I17" s="255">
        <v>0.10577817310529899</v>
      </c>
      <c r="J17" s="257">
        <v>0.10761247668516</v>
      </c>
      <c r="K17" s="257">
        <v>6.2366321715263101E-2</v>
      </c>
      <c r="L17" s="257">
        <v>0.184653227039309</v>
      </c>
      <c r="M17" s="257">
        <v>0.10730675942185</v>
      </c>
      <c r="N17" s="257">
        <v>-8.2237943830420504E-2</v>
      </c>
      <c r="O17" s="257">
        <v>-0.15591580428815799</v>
      </c>
      <c r="P17" s="257">
        <v>0.15255291439174701</v>
      </c>
      <c r="Q17" s="215"/>
      <c r="R17" s="215">
        <v>0.93056606525337304</v>
      </c>
      <c r="S17" s="215">
        <v>1.0591835729588399E-2</v>
      </c>
      <c r="T17" s="256">
        <v>1.25968215770063E-6</v>
      </c>
      <c r="U17" s="215">
        <v>0.70025072720199999</v>
      </c>
      <c r="V17" s="215">
        <v>0.29802077296697499</v>
      </c>
      <c r="W17" s="216">
        <v>6.7987189389084504E-2</v>
      </c>
      <c r="X17" s="217">
        <v>0.83567837212822604</v>
      </c>
      <c r="Y17" s="218">
        <v>0.58473367886024497</v>
      </c>
      <c r="Z17" s="218">
        <v>0.65131894107428101</v>
      </c>
      <c r="AA17" s="218">
        <v>0.50549323843560301</v>
      </c>
      <c r="AB17" s="218">
        <v>0.21770396644527301</v>
      </c>
      <c r="AC17" s="218">
        <v>0.28168016325136802</v>
      </c>
      <c r="AD17" s="218">
        <v>0.91081979848897499</v>
      </c>
      <c r="AE17" s="218">
        <v>0.98068172290296096</v>
      </c>
      <c r="AF17" s="218">
        <v>0.72289904634964597</v>
      </c>
      <c r="AG17" s="218">
        <v>0.66564093527565904</v>
      </c>
      <c r="AH17" s="218">
        <v>0.28803385834917</v>
      </c>
      <c r="AI17" s="219">
        <v>0.31135306523990203</v>
      </c>
      <c r="AJ17" s="220">
        <v>0.47555049072893801</v>
      </c>
      <c r="AK17" s="221">
        <v>0.94208766476806505</v>
      </c>
      <c r="AL17" s="222">
        <v>0.74003730099237797</v>
      </c>
    </row>
    <row r="18" spans="1:38" x14ac:dyDescent="0.25">
      <c r="A18" s="188" t="s">
        <v>126</v>
      </c>
      <c r="B18" s="207">
        <v>-0.112486762421107</v>
      </c>
      <c r="C18" s="207">
        <v>0.31483639943706598</v>
      </c>
      <c r="D18" s="207">
        <v>-0.223270818744191</v>
      </c>
      <c r="E18" s="243">
        <v>0.14859756967561</v>
      </c>
      <c r="F18" s="244">
        <v>0.14282360222231699</v>
      </c>
      <c r="G18" s="253">
        <v>-0.217909836052841</v>
      </c>
      <c r="H18" s="254">
        <v>7.4766717941883998E-2</v>
      </c>
      <c r="I18" s="255">
        <v>-1.5336762654745401E-2</v>
      </c>
      <c r="J18" s="257">
        <v>0.23452466226214899</v>
      </c>
      <c r="K18" s="257">
        <v>0.238997884703116</v>
      </c>
      <c r="L18" s="257">
        <v>0.27893737078318298</v>
      </c>
      <c r="M18" s="257">
        <v>0.27510318011949603</v>
      </c>
      <c r="N18" s="257">
        <v>-0.128445387233493</v>
      </c>
      <c r="O18" s="257">
        <v>8.6269289932943104E-3</v>
      </c>
      <c r="P18" s="257">
        <v>8.4032678712459397E-2</v>
      </c>
      <c r="Q18" s="257">
        <v>-1.76002568248214E-2</v>
      </c>
      <c r="R18" s="215"/>
      <c r="S18" s="215">
        <v>0.27922560963839699</v>
      </c>
      <c r="T18" s="215">
        <v>6.8157942155493506E-2</v>
      </c>
      <c r="U18" s="215">
        <v>0.181258866541949</v>
      </c>
      <c r="V18" s="215">
        <v>0.15532682888793201</v>
      </c>
      <c r="W18" s="216">
        <v>0.43547518868609197</v>
      </c>
      <c r="X18" s="217">
        <v>0.32112864873134001</v>
      </c>
      <c r="Y18" s="218">
        <v>0.26843406695101102</v>
      </c>
      <c r="Z18" s="218">
        <v>0.16489189245531799</v>
      </c>
      <c r="AA18" s="218">
        <v>0.98864232390509099</v>
      </c>
      <c r="AB18" s="218">
        <v>0.79763748401117396</v>
      </c>
      <c r="AC18" s="218">
        <v>0.92187331141543205</v>
      </c>
      <c r="AD18" s="218">
        <v>0.194683472323288</v>
      </c>
      <c r="AE18" s="218">
        <v>0.13892635660320701</v>
      </c>
      <c r="AF18" s="218">
        <v>0.29705972830565902</v>
      </c>
      <c r="AG18" s="218">
        <v>1.10524593224363E-2</v>
      </c>
      <c r="AH18" s="218">
        <v>3.23518025893502E-2</v>
      </c>
      <c r="AI18" s="219">
        <v>0.20578537969637001</v>
      </c>
      <c r="AJ18" s="220">
        <v>8.6805826315981702E-2</v>
      </c>
      <c r="AK18" s="221">
        <v>0.682705835445099</v>
      </c>
      <c r="AL18" s="222">
        <v>0.331567627499188</v>
      </c>
    </row>
    <row r="19" spans="1:38" x14ac:dyDescent="0.25">
      <c r="A19" s="188" t="s">
        <v>127</v>
      </c>
      <c r="B19" s="207">
        <v>-0.180735767637692</v>
      </c>
      <c r="C19" s="207">
        <v>2.9955706162395301E-2</v>
      </c>
      <c r="D19" s="207">
        <v>-3.2179231789772098E-2</v>
      </c>
      <c r="E19" s="243">
        <v>-0.487253860050263</v>
      </c>
      <c r="F19" s="244">
        <v>-0.120879120879121</v>
      </c>
      <c r="G19" s="253">
        <v>7.9365079365079402E-2</v>
      </c>
      <c r="H19" s="254">
        <v>1.4652014652014701E-2</v>
      </c>
      <c r="I19" s="255">
        <v>0.25274725274725302</v>
      </c>
      <c r="J19" s="257">
        <v>0.40048840048840101</v>
      </c>
      <c r="K19" s="257">
        <v>0.195970695970696</v>
      </c>
      <c r="L19" s="257">
        <v>0.474969474969475</v>
      </c>
      <c r="M19" s="257">
        <v>0.42185592185592202</v>
      </c>
      <c r="N19" s="257">
        <v>-0.23504273504273501</v>
      </c>
      <c r="O19" s="257">
        <v>-0.29059829059829101</v>
      </c>
      <c r="P19" s="257">
        <v>0.414529914529915</v>
      </c>
      <c r="Q19" s="257">
        <v>0.48364471055660002</v>
      </c>
      <c r="R19" s="257">
        <v>0.215992740720998</v>
      </c>
      <c r="S19" s="215"/>
      <c r="T19" s="256">
        <v>1.4249016093568E-7</v>
      </c>
      <c r="U19" s="215">
        <v>7.6943727386876395E-2</v>
      </c>
      <c r="V19" s="215">
        <v>5.0102756643432299E-2</v>
      </c>
      <c r="W19" s="216">
        <v>0.14584852785424299</v>
      </c>
      <c r="X19" s="217">
        <v>0.48866602545404397</v>
      </c>
      <c r="Y19" s="218">
        <v>2.8396357539912601E-2</v>
      </c>
      <c r="Z19" s="218">
        <v>5.6623978266135203E-2</v>
      </c>
      <c r="AA19" s="218">
        <v>0.107332762368007</v>
      </c>
      <c r="AB19" s="218">
        <v>1.46271448222747E-2</v>
      </c>
      <c r="AC19" s="218">
        <v>4.6841868211443802E-2</v>
      </c>
      <c r="AD19" s="218">
        <v>0.22200325674507901</v>
      </c>
      <c r="AE19" s="218">
        <v>0.13288012799313201</v>
      </c>
      <c r="AF19" s="218">
        <v>0.55628149993420295</v>
      </c>
      <c r="AG19" s="218">
        <v>0.34601762398908797</v>
      </c>
      <c r="AH19" s="218">
        <v>0.216069233476995</v>
      </c>
      <c r="AI19" s="219">
        <v>0.31360352997264201</v>
      </c>
      <c r="AJ19" s="220">
        <v>0.68054157627409795</v>
      </c>
      <c r="AK19" s="221">
        <v>0.74844991979252695</v>
      </c>
      <c r="AL19" s="222">
        <v>0.79246397055639595</v>
      </c>
    </row>
    <row r="20" spans="1:38" x14ac:dyDescent="0.25">
      <c r="A20" s="188" t="s">
        <v>128</v>
      </c>
      <c r="B20" s="207">
        <v>1.5264845239669899E-2</v>
      </c>
      <c r="C20" s="207">
        <v>-3.1484058517619498E-2</v>
      </c>
      <c r="D20" s="207">
        <v>-5.73096794732132E-2</v>
      </c>
      <c r="E20" s="243">
        <v>-0.43168982337786499</v>
      </c>
      <c r="F20" s="244">
        <v>-3.78510378510378E-2</v>
      </c>
      <c r="G20" s="253">
        <v>6.22710622710623E-2</v>
      </c>
      <c r="H20" s="254">
        <v>0.12576312576312601</v>
      </c>
      <c r="I20" s="255">
        <v>0.165445665445665</v>
      </c>
      <c r="J20" s="257">
        <v>0.30158730158730201</v>
      </c>
      <c r="K20" s="257">
        <v>0.21184371184371201</v>
      </c>
      <c r="L20" s="257">
        <v>0.41819291819291798</v>
      </c>
      <c r="M20" s="257">
        <v>0.35225885225885201</v>
      </c>
      <c r="N20" s="257">
        <v>-0.218559218559219</v>
      </c>
      <c r="O20" s="257">
        <v>-0.188034188034188</v>
      </c>
      <c r="P20" s="257">
        <v>0.32539682539682502</v>
      </c>
      <c r="Q20" s="257">
        <v>0.78477621491706095</v>
      </c>
      <c r="R20" s="257">
        <v>0.35626021583419099</v>
      </c>
      <c r="S20" s="257">
        <v>0.82234432234432198</v>
      </c>
      <c r="T20" s="215"/>
      <c r="U20" s="215">
        <v>0.116160847348714</v>
      </c>
      <c r="V20" s="215">
        <v>2.07594091021535E-2</v>
      </c>
      <c r="W20" s="216">
        <v>1.6811365609614801E-2</v>
      </c>
      <c r="X20" s="217">
        <v>0.43992806522309602</v>
      </c>
      <c r="Y20" s="218">
        <v>6.1609035253987303E-2</v>
      </c>
      <c r="Z20" s="218">
        <v>0.17043746044063901</v>
      </c>
      <c r="AA20" s="218">
        <v>0.26660122250643398</v>
      </c>
      <c r="AB20" s="218">
        <v>7.5838522389283403E-2</v>
      </c>
      <c r="AC20" s="218">
        <v>0.191236870922421</v>
      </c>
      <c r="AD20" s="218">
        <v>0.30176642287577099</v>
      </c>
      <c r="AE20" s="218">
        <v>0.27755299352955798</v>
      </c>
      <c r="AF20" s="218">
        <v>0.40082767601042302</v>
      </c>
      <c r="AG20" s="218">
        <v>0.102418948894927</v>
      </c>
      <c r="AH20" s="218">
        <v>3.2124659178145602E-2</v>
      </c>
      <c r="AI20" s="219">
        <v>5.2784419267803903E-2</v>
      </c>
      <c r="AJ20" s="220">
        <v>0.67609297714219896</v>
      </c>
      <c r="AK20" s="221">
        <v>0.97348009342334796</v>
      </c>
      <c r="AL20" s="222">
        <v>0.64962824070860603</v>
      </c>
    </row>
    <row r="21" spans="1:38" x14ac:dyDescent="0.25">
      <c r="A21" s="188" t="s">
        <v>129</v>
      </c>
      <c r="B21" s="207">
        <v>-0.27690429264761202</v>
      </c>
      <c r="C21" s="207">
        <v>0.24331369495169999</v>
      </c>
      <c r="D21" s="207">
        <v>-0.19399479736119801</v>
      </c>
      <c r="E21" s="243">
        <v>-0.34987025289323398</v>
      </c>
      <c r="F21" s="244">
        <v>7.0207570207570194E-2</v>
      </c>
      <c r="G21" s="253">
        <v>4.4566544566544603E-2</v>
      </c>
      <c r="H21" s="254">
        <v>5.9829059829059797E-2</v>
      </c>
      <c r="I21" s="255">
        <v>0.25335775335775301</v>
      </c>
      <c r="J21" s="257">
        <v>0.78083028083028105</v>
      </c>
      <c r="K21" s="257">
        <v>0.59096459096459097</v>
      </c>
      <c r="L21" s="257">
        <v>0.83394383394383398</v>
      </c>
      <c r="M21" s="257">
        <v>0.84554334554334598</v>
      </c>
      <c r="N21" s="257">
        <v>-0.352869352869353</v>
      </c>
      <c r="O21" s="257">
        <v>-4.5787545787545798E-2</v>
      </c>
      <c r="P21" s="257">
        <v>0.47741147741147699</v>
      </c>
      <c r="Q21" s="257">
        <v>7.7652184880768804E-2</v>
      </c>
      <c r="R21" s="257">
        <v>0.26519818757163999</v>
      </c>
      <c r="S21" s="257">
        <v>0.34615384615384598</v>
      </c>
      <c r="T21" s="257">
        <v>0.30952380952380998</v>
      </c>
      <c r="U21" s="215"/>
      <c r="V21" s="256">
        <v>4.09192718549242E-12</v>
      </c>
      <c r="W21" s="287">
        <v>2.0885346997998001E-4</v>
      </c>
      <c r="X21" s="288">
        <v>1.7806920635236399E-5</v>
      </c>
      <c r="Y21" s="289">
        <v>2.4412094721252699E-6</v>
      </c>
      <c r="Z21" s="218">
        <v>2.0198548626640299E-2</v>
      </c>
      <c r="AA21" s="289">
        <v>5.09484869756427E-5</v>
      </c>
      <c r="AB21" s="289">
        <v>7.7636622849047105E-5</v>
      </c>
      <c r="AC21" s="289">
        <v>5.88147725232475E-3</v>
      </c>
      <c r="AD21" s="289">
        <v>7.5459383576357696E-4</v>
      </c>
      <c r="AE21" s="218">
        <v>9.5364601694465003E-3</v>
      </c>
      <c r="AF21" s="218">
        <v>0.26660122250643398</v>
      </c>
      <c r="AG21" s="289">
        <v>1.27841432258923E-6</v>
      </c>
      <c r="AH21" s="289">
        <v>1.9048349943596299E-4</v>
      </c>
      <c r="AI21" s="292">
        <v>2.9538059453461298E-3</v>
      </c>
      <c r="AJ21" s="220">
        <v>0.12874951617386701</v>
      </c>
      <c r="AK21" s="221">
        <v>0.16944106526516201</v>
      </c>
      <c r="AL21" s="222">
        <v>0.72103351820489603</v>
      </c>
    </row>
    <row r="22" spans="1:38" x14ac:dyDescent="0.25">
      <c r="A22" s="188" t="s">
        <v>130</v>
      </c>
      <c r="B22" s="207">
        <v>-0.22412213740458001</v>
      </c>
      <c r="C22" s="207">
        <v>0.125955459508964</v>
      </c>
      <c r="D22" s="207">
        <v>-0.120767169944754</v>
      </c>
      <c r="E22" s="243">
        <v>-0.38</v>
      </c>
      <c r="F22" s="244">
        <v>-4.5183941909422903E-2</v>
      </c>
      <c r="G22" s="253">
        <v>1.7096626668430301E-2</v>
      </c>
      <c r="H22" s="254">
        <v>1.37383607157029E-2</v>
      </c>
      <c r="I22" s="255">
        <v>0.29308502860166202</v>
      </c>
      <c r="J22" s="257">
        <v>0.71195238197820399</v>
      </c>
      <c r="K22" s="257">
        <v>0.65241948554349105</v>
      </c>
      <c r="L22" s="257">
        <v>0.86979088175639097</v>
      </c>
      <c r="M22" s="257">
        <v>0.85055717675440701</v>
      </c>
      <c r="N22" s="257">
        <v>-0.49610747028927199</v>
      </c>
      <c r="O22" s="257">
        <v>1.6791329763636901E-2</v>
      </c>
      <c r="P22" s="257">
        <v>0.588001838632084</v>
      </c>
      <c r="Q22" s="257">
        <v>0.20791947521456899</v>
      </c>
      <c r="R22" s="257">
        <v>0.281216906052768</v>
      </c>
      <c r="S22" s="257">
        <v>0.38070524027736702</v>
      </c>
      <c r="T22" s="257">
        <v>0.44268051195042701</v>
      </c>
      <c r="U22" s="257">
        <v>0.92657610604796303</v>
      </c>
      <c r="V22" s="215"/>
      <c r="W22" s="287">
        <v>6.46762581947501E-7</v>
      </c>
      <c r="X22" s="288">
        <v>5.1700878288965405E-4</v>
      </c>
      <c r="Y22" s="289">
        <v>5.7109446424102497E-5</v>
      </c>
      <c r="Z22" s="218">
        <v>2.3227112546221701E-2</v>
      </c>
      <c r="AA22" s="289">
        <v>2.11652551488526E-3</v>
      </c>
      <c r="AB22" s="289">
        <v>1.65055062727232E-3</v>
      </c>
      <c r="AC22" s="218">
        <v>2.3119730762162401E-2</v>
      </c>
      <c r="AD22" s="218">
        <v>1.97965787456739E-2</v>
      </c>
      <c r="AE22" s="218">
        <v>7.8858700585133196E-2</v>
      </c>
      <c r="AF22" s="218">
        <v>0.43894654089209101</v>
      </c>
      <c r="AG22" s="289">
        <v>3.50017827896267E-6</v>
      </c>
      <c r="AH22" s="289">
        <v>8.5380860293519706E-6</v>
      </c>
      <c r="AI22" s="292">
        <v>6.6208892665635096E-5</v>
      </c>
      <c r="AJ22" s="220">
        <v>0.46015172617803002</v>
      </c>
      <c r="AK22" s="221">
        <v>0.529868092253027</v>
      </c>
      <c r="AL22" s="222">
        <v>0.99879415767623403</v>
      </c>
    </row>
    <row r="23" spans="1:38" ht="15.75" thickBot="1" x14ac:dyDescent="0.3">
      <c r="A23" s="189" t="s">
        <v>131</v>
      </c>
      <c r="B23" s="224">
        <v>-0.191726456210254</v>
      </c>
      <c r="C23" s="224">
        <v>0.21702603444184301</v>
      </c>
      <c r="D23" s="224">
        <v>-0.20809236557385999</v>
      </c>
      <c r="E23" s="246">
        <v>-0.462219513857205</v>
      </c>
      <c r="F23" s="247">
        <v>-0.269230769230769</v>
      </c>
      <c r="G23" s="248">
        <v>-6.53235653235653E-2</v>
      </c>
      <c r="H23" s="258">
        <v>-0.15018315018315001</v>
      </c>
      <c r="I23" s="259">
        <v>0.13125763125763101</v>
      </c>
      <c r="J23" s="260">
        <v>0.499389499389499</v>
      </c>
      <c r="K23" s="260">
        <v>0.32661782661782701</v>
      </c>
      <c r="L23" s="260">
        <v>0.61965811965812001</v>
      </c>
      <c r="M23" s="260">
        <v>0.56043956043956</v>
      </c>
      <c r="N23" s="260">
        <v>-0.402930402930403</v>
      </c>
      <c r="O23" s="260">
        <v>-0.146520146520147</v>
      </c>
      <c r="P23" s="260">
        <v>0.55860805860805895</v>
      </c>
      <c r="Q23" s="260">
        <v>0.35646632901959202</v>
      </c>
      <c r="R23" s="260">
        <v>0.15656278543386001</v>
      </c>
      <c r="S23" s="260">
        <v>0.28754578754578802</v>
      </c>
      <c r="T23" s="260">
        <v>0.45604395604395598</v>
      </c>
      <c r="U23" s="260">
        <v>0.65506715506715496</v>
      </c>
      <c r="V23" s="260">
        <v>0.79713021841556198</v>
      </c>
      <c r="W23" s="232"/>
      <c r="X23" s="233">
        <v>0.123125041988926</v>
      </c>
      <c r="Y23" s="234">
        <v>1.21687404966856E-2</v>
      </c>
      <c r="Z23" s="234">
        <v>0.49445968218225</v>
      </c>
      <c r="AA23" s="234">
        <v>3.18459378904902E-2</v>
      </c>
      <c r="AB23" s="234">
        <v>2.4798019393243199E-2</v>
      </c>
      <c r="AC23" s="234">
        <v>0.156859234285358</v>
      </c>
      <c r="AD23" s="234">
        <v>0.107332762368007</v>
      </c>
      <c r="AE23" s="234">
        <v>6.3026044764519104E-2</v>
      </c>
      <c r="AF23" s="234">
        <v>9.7675051015574596E-2</v>
      </c>
      <c r="AG23" s="291">
        <v>9.6470520258688298E-4</v>
      </c>
      <c r="AH23" s="291">
        <v>4.7365737767413303E-6</v>
      </c>
      <c r="AI23" s="293">
        <v>3.0261646224804298E-9</v>
      </c>
      <c r="AJ23" s="236">
        <v>0.87032948883092398</v>
      </c>
      <c r="AK23" s="237">
        <v>0.89180390774962903</v>
      </c>
      <c r="AL23" s="238">
        <v>0.30469917425620602</v>
      </c>
    </row>
    <row r="24" spans="1:38" x14ac:dyDescent="0.25">
      <c r="A24" s="187" t="s">
        <v>132</v>
      </c>
      <c r="B24" s="239">
        <v>-0.117539308345458</v>
      </c>
      <c r="C24" s="239">
        <v>0.13724604149913799</v>
      </c>
      <c r="D24" s="239">
        <v>-3.3711576160713699E-2</v>
      </c>
      <c r="E24" s="240">
        <v>-1.8317814287603901E-2</v>
      </c>
      <c r="F24" s="249">
        <v>0.39987789987790001</v>
      </c>
      <c r="G24" s="250">
        <v>0.100732600732601</v>
      </c>
      <c r="H24" s="251">
        <v>0.32478632478632502</v>
      </c>
      <c r="I24" s="261">
        <v>0.32356532356532403</v>
      </c>
      <c r="J24" s="262">
        <v>0.620879120879121</v>
      </c>
      <c r="K24" s="262">
        <v>0.63675213675213704</v>
      </c>
      <c r="L24" s="262">
        <v>0.59462759462759496</v>
      </c>
      <c r="M24" s="262">
        <v>0.66544566544566497</v>
      </c>
      <c r="N24" s="262">
        <v>-0.27838827838827801</v>
      </c>
      <c r="O24" s="262">
        <v>0.28205128205128199</v>
      </c>
      <c r="P24" s="262">
        <v>0.188644688644689</v>
      </c>
      <c r="Q24" s="262">
        <v>4.1883265073485498E-2</v>
      </c>
      <c r="R24" s="262">
        <v>0.198419366845769</v>
      </c>
      <c r="S24" s="262">
        <v>0.139194139194139</v>
      </c>
      <c r="T24" s="262">
        <v>0.15506715506715499</v>
      </c>
      <c r="U24" s="262">
        <v>0.72649572649572602</v>
      </c>
      <c r="V24" s="262">
        <v>0.62311098268332499</v>
      </c>
      <c r="W24" s="263">
        <v>0.304029304029304</v>
      </c>
      <c r="X24" s="201"/>
      <c r="Y24" s="290">
        <v>7.8386085987254899E-7</v>
      </c>
      <c r="Z24" s="202">
        <v>1.8891008730376802E-2</v>
      </c>
      <c r="AA24" s="202">
        <v>2.5243266534547399E-3</v>
      </c>
      <c r="AB24" s="202">
        <v>1.50742594030267E-2</v>
      </c>
      <c r="AC24" s="202">
        <v>0.12712376522941099</v>
      </c>
      <c r="AD24" s="290">
        <v>8.7407011379074199E-3</v>
      </c>
      <c r="AE24" s="202">
        <v>9.1820226321172094E-2</v>
      </c>
      <c r="AF24" s="202">
        <v>0.84420580634255304</v>
      </c>
      <c r="AG24" s="290">
        <v>1.13775538503952E-4</v>
      </c>
      <c r="AH24" s="202">
        <v>1.53785614306799E-2</v>
      </c>
      <c r="AI24" s="203">
        <v>0.15036675283350201</v>
      </c>
      <c r="AJ24" s="204">
        <v>9.4388797199464497E-2</v>
      </c>
      <c r="AK24" s="205">
        <v>4.5349980723529797E-2</v>
      </c>
      <c r="AL24" s="206">
        <v>0.17345134446699201</v>
      </c>
    </row>
    <row r="25" spans="1:38" x14ac:dyDescent="0.25">
      <c r="A25" s="188" t="s">
        <v>133</v>
      </c>
      <c r="B25" s="207">
        <v>-0.27934666788595902</v>
      </c>
      <c r="C25" s="207">
        <v>9.1701141313454901E-2</v>
      </c>
      <c r="D25" s="207">
        <v>-8.6117753646914E-2</v>
      </c>
      <c r="E25" s="243">
        <v>-0.22622500645190799</v>
      </c>
      <c r="F25" s="244">
        <v>0.19841269841269801</v>
      </c>
      <c r="G25" s="253">
        <v>0.21550671550671599</v>
      </c>
      <c r="H25" s="254">
        <v>0.23931623931623899</v>
      </c>
      <c r="I25" s="255">
        <v>0.45543345543345498</v>
      </c>
      <c r="J25" s="257">
        <v>0.66422466422466397</v>
      </c>
      <c r="K25" s="257">
        <v>0.65689865689865701</v>
      </c>
      <c r="L25" s="257">
        <v>0.683760683760684</v>
      </c>
      <c r="M25" s="257">
        <v>0.74358974358974395</v>
      </c>
      <c r="N25" s="257">
        <v>-0.34310134310134299</v>
      </c>
      <c r="O25" s="257">
        <v>0.158730158730159</v>
      </c>
      <c r="P25" s="257">
        <v>0.30647130647130599</v>
      </c>
      <c r="Q25" s="257">
        <v>0.110058214791641</v>
      </c>
      <c r="R25" s="257">
        <v>0.220785479050606</v>
      </c>
      <c r="S25" s="257">
        <v>0.42185592185592202</v>
      </c>
      <c r="T25" s="257">
        <v>0.36446886446886401</v>
      </c>
      <c r="U25" s="257">
        <v>0.77167277167277204</v>
      </c>
      <c r="V25" s="257">
        <v>0.69516105221456703</v>
      </c>
      <c r="W25" s="264">
        <v>0.475579975579976</v>
      </c>
      <c r="X25" s="265">
        <v>0.79365079365079405</v>
      </c>
      <c r="Y25" s="218"/>
      <c r="Z25" s="289">
        <v>2.1205907936820301E-3</v>
      </c>
      <c r="AA25" s="289">
        <v>7.5202147384441903E-6</v>
      </c>
      <c r="AB25" s="289">
        <v>5.7934133405957598E-5</v>
      </c>
      <c r="AC25" s="289">
        <v>2.5243266534547399E-3</v>
      </c>
      <c r="AD25" s="289">
        <v>1.7032876813789501E-4</v>
      </c>
      <c r="AE25" s="289">
        <v>2.33047320023945E-3</v>
      </c>
      <c r="AF25" s="218">
        <v>0.38372518421580998</v>
      </c>
      <c r="AG25" s="289">
        <v>5.1410162260317202E-4</v>
      </c>
      <c r="AH25" s="218">
        <v>2.3903824054783199E-2</v>
      </c>
      <c r="AI25" s="219">
        <v>8.9928645911346597E-2</v>
      </c>
      <c r="AJ25" s="220">
        <v>0.1869431438593</v>
      </c>
      <c r="AK25" s="221">
        <v>7.5290497456579994E-2</v>
      </c>
      <c r="AL25" s="222">
        <v>0.19669915144498401</v>
      </c>
    </row>
    <row r="26" spans="1:38" x14ac:dyDescent="0.25">
      <c r="A26" s="188" t="s">
        <v>134</v>
      </c>
      <c r="B26" s="207">
        <v>-8.9757290009259E-2</v>
      </c>
      <c r="C26" s="207">
        <v>-0.209078602194677</v>
      </c>
      <c r="D26" s="207">
        <v>0.13944333775567899</v>
      </c>
      <c r="E26" s="243">
        <v>0.103800947629755</v>
      </c>
      <c r="F26" s="244">
        <v>0.30952380952380998</v>
      </c>
      <c r="G26" s="253">
        <v>0.28632478632478597</v>
      </c>
      <c r="H26" s="254">
        <v>0.37545787545787501</v>
      </c>
      <c r="I26" s="255">
        <v>0.37667887667887701</v>
      </c>
      <c r="J26" s="257">
        <v>0.59462759462759496</v>
      </c>
      <c r="K26" s="257">
        <v>0.68192918192918195</v>
      </c>
      <c r="L26" s="257">
        <v>0.62026862026861995</v>
      </c>
      <c r="M26" s="257">
        <v>0.68864468864468897</v>
      </c>
      <c r="N26" s="257">
        <v>-0.27716727716727702</v>
      </c>
      <c r="O26" s="257">
        <v>0.16605616605616599</v>
      </c>
      <c r="P26" s="257">
        <v>0.21123321123321101</v>
      </c>
      <c r="Q26" s="257">
        <v>9.1103744466413797E-2</v>
      </c>
      <c r="R26" s="257">
        <v>0.27510318011949603</v>
      </c>
      <c r="S26" s="257">
        <v>0.37118437118437098</v>
      </c>
      <c r="T26" s="257">
        <v>0.27167277167277198</v>
      </c>
      <c r="U26" s="257">
        <v>0.44444444444444398</v>
      </c>
      <c r="V26" s="257">
        <v>0.435353386235385</v>
      </c>
      <c r="W26" s="264">
        <v>0.13736263736263701</v>
      </c>
      <c r="X26" s="265">
        <v>0.44871794871794901</v>
      </c>
      <c r="Y26" s="266">
        <v>0.56532356532356498</v>
      </c>
      <c r="Z26" s="218"/>
      <c r="AA26" s="218">
        <v>0.21489541673183199</v>
      </c>
      <c r="AB26" s="218">
        <v>0.12631653397846901</v>
      </c>
      <c r="AC26" s="218">
        <v>6.20785950624567E-2</v>
      </c>
      <c r="AD26" s="218">
        <v>0.416580518418732</v>
      </c>
      <c r="AE26" s="218">
        <v>0.834744548730042</v>
      </c>
      <c r="AF26" s="218">
        <v>0.74844991979252695</v>
      </c>
      <c r="AG26" s="218">
        <v>9.3097841884859603E-2</v>
      </c>
      <c r="AH26" s="218">
        <v>0.284541732933071</v>
      </c>
      <c r="AI26" s="219">
        <v>0.64089613774812504</v>
      </c>
      <c r="AJ26" s="220">
        <v>0.47908681354305699</v>
      </c>
      <c r="AK26" s="221">
        <v>0.490593419887558</v>
      </c>
      <c r="AL26" s="222">
        <v>4.3895915939531897E-2</v>
      </c>
    </row>
    <row r="27" spans="1:38" x14ac:dyDescent="0.25">
      <c r="A27" s="188" t="s">
        <v>135</v>
      </c>
      <c r="B27" s="207">
        <v>-0.37704167741984601</v>
      </c>
      <c r="C27" s="207">
        <v>6.9692867398225694E-2</v>
      </c>
      <c r="D27" s="207">
        <v>-7.7230156295453101E-2</v>
      </c>
      <c r="E27" s="243">
        <v>-0.448481153141502</v>
      </c>
      <c r="F27" s="244">
        <v>6.7155067155067203E-3</v>
      </c>
      <c r="G27" s="253">
        <v>0.27777777777777801</v>
      </c>
      <c r="H27" s="254">
        <v>6.53235653235653E-2</v>
      </c>
      <c r="I27" s="255">
        <v>0.26373626373626402</v>
      </c>
      <c r="J27" s="257">
        <v>0.57814407814407798</v>
      </c>
      <c r="K27" s="257">
        <v>0.40109890109890101</v>
      </c>
      <c r="L27" s="257">
        <v>0.62942612942612897</v>
      </c>
      <c r="M27" s="257">
        <v>0.597680097680098</v>
      </c>
      <c r="N27" s="257">
        <v>-0.29059829059829101</v>
      </c>
      <c r="O27" s="257">
        <v>-0.127594627594628</v>
      </c>
      <c r="P27" s="257">
        <v>0.39499389499389498</v>
      </c>
      <c r="Q27" s="257">
        <v>0.13390416132982999</v>
      </c>
      <c r="R27" s="257">
        <v>2.87564299776477E-3</v>
      </c>
      <c r="S27" s="257">
        <v>0.316849816849817</v>
      </c>
      <c r="T27" s="257">
        <v>0.22161172161172199</v>
      </c>
      <c r="U27" s="257">
        <v>0.69841269841269804</v>
      </c>
      <c r="V27" s="257">
        <v>0.565409867677373</v>
      </c>
      <c r="W27" s="264">
        <v>0.413919413919414</v>
      </c>
      <c r="X27" s="265">
        <v>0.55738705738705696</v>
      </c>
      <c r="Y27" s="266">
        <v>0.74725274725274704</v>
      </c>
      <c r="Z27" s="266">
        <v>0.24664224664224699</v>
      </c>
      <c r="AA27" s="218"/>
      <c r="AB27" s="289">
        <v>7.8907773108544297E-13</v>
      </c>
      <c r="AC27" s="289">
        <v>2.0200400119838E-7</v>
      </c>
      <c r="AD27" s="289">
        <v>3.5529632037686497E-8</v>
      </c>
      <c r="AE27" s="289">
        <v>4.3751430972363003E-5</v>
      </c>
      <c r="AF27" s="218">
        <v>0.108768362912583</v>
      </c>
      <c r="AG27" s="218">
        <v>7.9191039651782896E-2</v>
      </c>
      <c r="AH27" s="218">
        <v>0.42726988049484399</v>
      </c>
      <c r="AI27" s="219">
        <v>0.66281122559419803</v>
      </c>
      <c r="AJ27" s="220">
        <v>0.16452055328648299</v>
      </c>
      <c r="AK27" s="221">
        <v>4.4255921722949898E-2</v>
      </c>
      <c r="AL27" s="222">
        <v>0.48290690742721798</v>
      </c>
    </row>
    <row r="28" spans="1:38" x14ac:dyDescent="0.25">
      <c r="A28" s="188" t="s">
        <v>136</v>
      </c>
      <c r="B28" s="207">
        <v>-0.447870559331915</v>
      </c>
      <c r="C28" s="207">
        <v>6.5107810332553001E-2</v>
      </c>
      <c r="D28" s="207">
        <v>-4.96479576185056E-2</v>
      </c>
      <c r="E28" s="243">
        <v>-0.51198290933852797</v>
      </c>
      <c r="F28" s="244">
        <v>-7.0207570207570194E-2</v>
      </c>
      <c r="G28" s="253">
        <v>0.21123321123321101</v>
      </c>
      <c r="H28" s="254">
        <v>-2.1978021978022001E-2</v>
      </c>
      <c r="I28" s="255">
        <v>0.23992673992673999</v>
      </c>
      <c r="J28" s="257">
        <v>0.56654456654456697</v>
      </c>
      <c r="K28" s="257">
        <v>0.36874236874236899</v>
      </c>
      <c r="L28" s="257">
        <v>0.67216117216117199</v>
      </c>
      <c r="M28" s="257">
        <v>0.61355311355311404</v>
      </c>
      <c r="N28" s="257">
        <v>-0.31990231990231999</v>
      </c>
      <c r="O28" s="257">
        <v>-0.23382173382173399</v>
      </c>
      <c r="P28" s="257">
        <v>0.49633699633699602</v>
      </c>
      <c r="Q28" s="257">
        <v>0.24518524517471099</v>
      </c>
      <c r="R28" s="257">
        <v>5.1761573959765897E-2</v>
      </c>
      <c r="S28" s="257">
        <v>0.46459096459096499</v>
      </c>
      <c r="T28" s="257">
        <v>0.34737484737484697</v>
      </c>
      <c r="U28" s="257">
        <v>0.68620268620268599</v>
      </c>
      <c r="V28" s="257">
        <v>0.57640055624993503</v>
      </c>
      <c r="W28" s="264">
        <v>0.43101343101343098</v>
      </c>
      <c r="X28" s="265">
        <v>0.462759462759463</v>
      </c>
      <c r="Y28" s="266">
        <v>0.69474969474969495</v>
      </c>
      <c r="Z28" s="266">
        <v>0.30158730158730201</v>
      </c>
      <c r="AA28" s="266">
        <v>0.93589743589743601</v>
      </c>
      <c r="AB28" s="218"/>
      <c r="AC28" s="289">
        <v>2.6159909655522798E-10</v>
      </c>
      <c r="AD28" s="289">
        <v>1.13941925097554E-5</v>
      </c>
      <c r="AE28" s="289">
        <v>2.64102227336634E-4</v>
      </c>
      <c r="AF28" s="218">
        <v>3.5624775490580199E-2</v>
      </c>
      <c r="AG28" s="218">
        <v>0.14406882740416699</v>
      </c>
      <c r="AH28" s="218">
        <v>0.58740947220426998</v>
      </c>
      <c r="AI28" s="219">
        <v>0.64307485201514603</v>
      </c>
      <c r="AJ28" s="220">
        <v>0.392223373825689</v>
      </c>
      <c r="AK28" s="221">
        <v>8.6841611739954305E-2</v>
      </c>
      <c r="AL28" s="222">
        <v>0.87509437115618605</v>
      </c>
    </row>
    <row r="29" spans="1:38" x14ac:dyDescent="0.25">
      <c r="A29" s="188" t="s">
        <v>137</v>
      </c>
      <c r="B29" s="207">
        <v>-0.44115402742645998</v>
      </c>
      <c r="C29" s="207">
        <v>-7.2749572108674193E-2</v>
      </c>
      <c r="D29" s="207">
        <v>6.0680837089284602E-2</v>
      </c>
      <c r="E29" s="243">
        <v>-0.40604488337521899</v>
      </c>
      <c r="F29" s="244">
        <v>4.8840048840048797E-3</v>
      </c>
      <c r="G29" s="253">
        <v>0.32112332112332098</v>
      </c>
      <c r="H29" s="254">
        <v>6.7765567765567802E-2</v>
      </c>
      <c r="I29" s="255">
        <v>0.28510378510378498</v>
      </c>
      <c r="J29" s="257">
        <v>0.44566544566544603</v>
      </c>
      <c r="K29" s="257">
        <v>0.39499389499389498</v>
      </c>
      <c r="L29" s="257">
        <v>0.61416361416361398</v>
      </c>
      <c r="M29" s="257">
        <v>0.54273504273504303</v>
      </c>
      <c r="N29" s="257">
        <v>-0.379120879120879</v>
      </c>
      <c r="O29" s="257">
        <v>-0.15384615384615399</v>
      </c>
      <c r="P29" s="257">
        <v>0.50488400488400498</v>
      </c>
      <c r="Q29" s="257">
        <v>0.21491923610701</v>
      </c>
      <c r="R29" s="257">
        <v>-1.9809985095712902E-2</v>
      </c>
      <c r="S29" s="257">
        <v>0.38583638583638602</v>
      </c>
      <c r="T29" s="257">
        <v>0.25946275946275899</v>
      </c>
      <c r="U29" s="257">
        <v>0.51587301587301604</v>
      </c>
      <c r="V29" s="257">
        <v>0.43565868314017903</v>
      </c>
      <c r="W29" s="264">
        <v>0.28021978021978</v>
      </c>
      <c r="X29" s="265">
        <v>0.30097680097680102</v>
      </c>
      <c r="Y29" s="266">
        <v>0.55738705738705696</v>
      </c>
      <c r="Z29" s="266">
        <v>0.36385836385836401</v>
      </c>
      <c r="AA29" s="266">
        <v>0.81684981684981695</v>
      </c>
      <c r="AB29" s="266">
        <v>0.89621489621489603</v>
      </c>
      <c r="AC29" s="218"/>
      <c r="AD29" s="289">
        <v>3.1503859528567201E-3</v>
      </c>
      <c r="AE29" s="218">
        <v>2.0198548626640299E-2</v>
      </c>
      <c r="AF29" s="218">
        <v>6.7932559298890402E-2</v>
      </c>
      <c r="AG29" s="218">
        <v>0.77616815416093299</v>
      </c>
      <c r="AH29" s="218">
        <v>0.593724565932092</v>
      </c>
      <c r="AI29" s="219">
        <v>0.52593110453933301</v>
      </c>
      <c r="AJ29" s="220">
        <v>0.69394958716380895</v>
      </c>
      <c r="AK29" s="221">
        <v>0.27067494762899103</v>
      </c>
      <c r="AL29" s="222">
        <v>0.73241834891470803</v>
      </c>
    </row>
    <row r="30" spans="1:38" x14ac:dyDescent="0.25">
      <c r="A30" s="188" t="s">
        <v>138</v>
      </c>
      <c r="B30" s="207">
        <v>-0.360860941465796</v>
      </c>
      <c r="C30" s="207">
        <v>0.114015085699729</v>
      </c>
      <c r="D30" s="207">
        <v>-0.12749105166233499</v>
      </c>
      <c r="E30" s="243">
        <v>-0.17432453263702999</v>
      </c>
      <c r="F30" s="244">
        <v>-1.2820512820512799E-2</v>
      </c>
      <c r="G30" s="253">
        <v>5.37240537240537E-2</v>
      </c>
      <c r="H30" s="254">
        <v>6.1050061050061104E-4</v>
      </c>
      <c r="I30" s="255">
        <v>9.9511599511599505E-2</v>
      </c>
      <c r="J30" s="257">
        <v>0.47069597069597102</v>
      </c>
      <c r="K30" s="257">
        <v>0.268009768009768</v>
      </c>
      <c r="L30" s="257">
        <v>0.438339438339438</v>
      </c>
      <c r="M30" s="257">
        <v>0.41819291819291798</v>
      </c>
      <c r="N30" s="257">
        <v>-7.2039072039072005E-2</v>
      </c>
      <c r="O30" s="257">
        <v>-0.124542124542125</v>
      </c>
      <c r="P30" s="257">
        <v>0.163614163614164</v>
      </c>
      <c r="Q30" s="257">
        <v>2.2623077484948399E-2</v>
      </c>
      <c r="R30" s="257">
        <v>0.25752980624426702</v>
      </c>
      <c r="S30" s="257">
        <v>0.242979242979243</v>
      </c>
      <c r="T30" s="257">
        <v>0.206349206349206</v>
      </c>
      <c r="U30" s="257">
        <v>0.60866910866910895</v>
      </c>
      <c r="V30" s="257">
        <v>0.44573348099836102</v>
      </c>
      <c r="W30" s="264">
        <v>0.316849816849817</v>
      </c>
      <c r="X30" s="265">
        <v>0.49450549450549502</v>
      </c>
      <c r="Y30" s="266">
        <v>0.66178266178266199</v>
      </c>
      <c r="Z30" s="266">
        <v>0.16300366300366301</v>
      </c>
      <c r="AA30" s="266">
        <v>0.84249084249084205</v>
      </c>
      <c r="AB30" s="266">
        <v>0.73748473748473797</v>
      </c>
      <c r="AC30" s="266">
        <v>0.54700854700854695</v>
      </c>
      <c r="AD30" s="218"/>
      <c r="AE30" s="289">
        <v>6.7067643205628696E-10</v>
      </c>
      <c r="AF30" s="218">
        <v>6.3503955168416296E-2</v>
      </c>
      <c r="AG30" s="289">
        <v>4.00269643837138E-3</v>
      </c>
      <c r="AH30" s="218">
        <v>0.127934756524823</v>
      </c>
      <c r="AI30" s="219">
        <v>0.62572718655508597</v>
      </c>
      <c r="AJ30" s="220">
        <v>4.87609060184492E-2</v>
      </c>
      <c r="AK30" s="221">
        <v>3.7170344956959298E-2</v>
      </c>
      <c r="AL30" s="222">
        <v>0.226828617538373</v>
      </c>
    </row>
    <row r="31" spans="1:38" x14ac:dyDescent="0.25">
      <c r="A31" s="188" t="s">
        <v>139</v>
      </c>
      <c r="B31" s="207">
        <v>-0.42924744813951798</v>
      </c>
      <c r="C31" s="207">
        <v>0.22008273915229201</v>
      </c>
      <c r="D31" s="207">
        <v>-0.14986327947808201</v>
      </c>
      <c r="E31" s="243">
        <v>-0.23416272597653601</v>
      </c>
      <c r="F31" s="244">
        <v>-0.200854700854701</v>
      </c>
      <c r="G31" s="253">
        <v>-0.19291819291819301</v>
      </c>
      <c r="H31" s="254">
        <v>-0.242979242979243</v>
      </c>
      <c r="I31" s="255">
        <v>-4.8229548229548197E-2</v>
      </c>
      <c r="J31" s="257">
        <v>0.31135531135531103</v>
      </c>
      <c r="K31" s="257">
        <v>0.119047619047619</v>
      </c>
      <c r="L31" s="257">
        <v>0.26617826617826601</v>
      </c>
      <c r="M31" s="257">
        <v>0.23565323565323601</v>
      </c>
      <c r="N31" s="257">
        <v>-8.4249084249084297E-2</v>
      </c>
      <c r="O31" s="257">
        <v>-0.13064713064713099</v>
      </c>
      <c r="P31" s="257">
        <v>0.183760683760684</v>
      </c>
      <c r="Q31" s="257">
        <v>4.8914762129618197E-3</v>
      </c>
      <c r="R31" s="257">
        <v>0.29235703810608499</v>
      </c>
      <c r="S31" s="257">
        <v>0.29670329670329698</v>
      </c>
      <c r="T31" s="257">
        <v>0.21672771672771701</v>
      </c>
      <c r="U31" s="257">
        <v>0.48962148962148999</v>
      </c>
      <c r="V31" s="257">
        <v>0.344069611702159</v>
      </c>
      <c r="W31" s="264">
        <v>0.36263736263736301</v>
      </c>
      <c r="X31" s="265">
        <v>0.33089133089133099</v>
      </c>
      <c r="Y31" s="266">
        <v>0.56105006105006106</v>
      </c>
      <c r="Z31" s="266">
        <v>4.21245421245421E-2</v>
      </c>
      <c r="AA31" s="266">
        <v>0.70268620268620297</v>
      </c>
      <c r="AB31" s="266">
        <v>0.64713064713064705</v>
      </c>
      <c r="AC31" s="266">
        <v>0.44444444444444398</v>
      </c>
      <c r="AD31" s="266">
        <v>0.88766788766788796</v>
      </c>
      <c r="AE31" s="218"/>
      <c r="AF31" s="289">
        <v>3.3155988753315801E-3</v>
      </c>
      <c r="AG31" s="289">
        <v>8.5507010040571305E-3</v>
      </c>
      <c r="AH31" s="218">
        <v>5.6623978266135203E-2</v>
      </c>
      <c r="AI31" s="219">
        <v>0.30764961530431101</v>
      </c>
      <c r="AJ31" s="220">
        <v>0.132046403216418</v>
      </c>
      <c r="AK31" s="221">
        <v>0.29021244618754</v>
      </c>
      <c r="AL31" s="222">
        <v>0.96143302858003998</v>
      </c>
    </row>
    <row r="32" spans="1:38" x14ac:dyDescent="0.25">
      <c r="A32" s="188" t="s">
        <v>140</v>
      </c>
      <c r="B32" s="207">
        <v>-0.34987025289323398</v>
      </c>
      <c r="C32" s="207">
        <v>0.159865656356456</v>
      </c>
      <c r="D32" s="207">
        <v>-0.19920476822239899</v>
      </c>
      <c r="E32" s="243">
        <v>-0.228972678595048</v>
      </c>
      <c r="F32" s="244">
        <v>-0.33943833943833901</v>
      </c>
      <c r="G32" s="253">
        <v>-0.237484737484737</v>
      </c>
      <c r="H32" s="254">
        <v>-0.37423687423687402</v>
      </c>
      <c r="I32" s="255">
        <v>-0.40354090354090399</v>
      </c>
      <c r="J32" s="257">
        <v>7.2649572649572697E-2</v>
      </c>
      <c r="K32" s="257">
        <v>-0.208180708180708</v>
      </c>
      <c r="L32" s="257">
        <v>3.2356532356532401E-2</v>
      </c>
      <c r="M32" s="257">
        <v>-2.8083028083028101E-2</v>
      </c>
      <c r="N32" s="257">
        <v>-4.1514041514041498E-2</v>
      </c>
      <c r="O32" s="257">
        <v>-0.21794871794871801</v>
      </c>
      <c r="P32" s="257">
        <v>0.20512820512820501</v>
      </c>
      <c r="Q32" s="257">
        <v>7.1537839614566598E-2</v>
      </c>
      <c r="R32" s="257">
        <v>0.20832435939362601</v>
      </c>
      <c r="S32" s="257">
        <v>0.118437118437118</v>
      </c>
      <c r="T32" s="257">
        <v>0.16849816849816901</v>
      </c>
      <c r="U32" s="257">
        <v>0.22161172161172199</v>
      </c>
      <c r="V32" s="257">
        <v>0.15539612453984</v>
      </c>
      <c r="W32" s="264">
        <v>0.32539682539682502</v>
      </c>
      <c r="X32" s="265">
        <v>-3.9682539682539701E-2</v>
      </c>
      <c r="Y32" s="266">
        <v>0.17460317460317501</v>
      </c>
      <c r="Z32" s="266">
        <v>-6.4713064713064705E-2</v>
      </c>
      <c r="AA32" s="266">
        <v>0.31562881562881601</v>
      </c>
      <c r="AB32" s="266">
        <v>0.40598290598290598</v>
      </c>
      <c r="AC32" s="266">
        <v>0.35653235653235699</v>
      </c>
      <c r="AD32" s="266">
        <v>0.36202686202686202</v>
      </c>
      <c r="AE32" s="266">
        <v>0.54456654456654496</v>
      </c>
      <c r="AF32" s="218"/>
      <c r="AG32" s="218">
        <v>0.32725794074901798</v>
      </c>
      <c r="AH32" s="218">
        <v>0.43267025300921802</v>
      </c>
      <c r="AI32" s="219">
        <v>0.24045828997136401</v>
      </c>
      <c r="AJ32" s="220">
        <v>0.70293877571934604</v>
      </c>
      <c r="AK32" s="221">
        <v>0.65840575356628095</v>
      </c>
      <c r="AL32" s="222">
        <v>0.11465351355858899</v>
      </c>
    </row>
    <row r="33" spans="1:38" x14ac:dyDescent="0.25">
      <c r="A33" s="188" t="s">
        <v>141</v>
      </c>
      <c r="B33" s="207">
        <v>-0.230804460023809</v>
      </c>
      <c r="C33" s="207">
        <v>0.20510488607109401</v>
      </c>
      <c r="D33" s="207">
        <v>-0.158444407955354</v>
      </c>
      <c r="E33" s="243">
        <v>4.3352160480662497E-2</v>
      </c>
      <c r="F33" s="244">
        <v>9.6459096459096505E-2</v>
      </c>
      <c r="G33" s="253">
        <v>-0.230769230769231</v>
      </c>
      <c r="H33" s="254">
        <v>3.90720390720391E-2</v>
      </c>
      <c r="I33" s="255">
        <v>6.22710622710623E-2</v>
      </c>
      <c r="J33" s="257">
        <v>0.57936507936507897</v>
      </c>
      <c r="K33" s="257">
        <v>0.5</v>
      </c>
      <c r="L33" s="257">
        <v>0.53540903540903495</v>
      </c>
      <c r="M33" s="257">
        <v>0.58363858363858401</v>
      </c>
      <c r="N33" s="257">
        <v>-0.153235653235653</v>
      </c>
      <c r="O33" s="257">
        <v>0.134310134310134</v>
      </c>
      <c r="P33" s="257">
        <v>0.15018315018315001</v>
      </c>
      <c r="Q33" s="257">
        <v>8.7129420043382297E-2</v>
      </c>
      <c r="R33" s="257">
        <v>0.48119092829263799</v>
      </c>
      <c r="S33" s="257">
        <v>0.188644688644689</v>
      </c>
      <c r="T33" s="257">
        <v>0.32112332112332098</v>
      </c>
      <c r="U33" s="257">
        <v>0.78449328449328404</v>
      </c>
      <c r="V33" s="257">
        <v>0.76415815269787501</v>
      </c>
      <c r="W33" s="264">
        <v>0.59890109890109899</v>
      </c>
      <c r="X33" s="265">
        <v>0.67460317460317498</v>
      </c>
      <c r="Y33" s="266">
        <v>0.62332112332112299</v>
      </c>
      <c r="Z33" s="266">
        <v>0.32967032967033</v>
      </c>
      <c r="AA33" s="266">
        <v>0.34371184371184399</v>
      </c>
      <c r="AB33" s="266">
        <v>0.28876678876678902</v>
      </c>
      <c r="AC33" s="266">
        <v>5.7387057387057398E-2</v>
      </c>
      <c r="AD33" s="266">
        <v>0.53540903540903495</v>
      </c>
      <c r="AE33" s="266">
        <v>0.49572649572649602</v>
      </c>
      <c r="AF33" s="266">
        <v>0.195970695970696</v>
      </c>
      <c r="AG33" s="218"/>
      <c r="AH33" s="289">
        <v>2.2746102641783901E-9</v>
      </c>
      <c r="AI33" s="292">
        <v>1.7032876813789501E-4</v>
      </c>
      <c r="AJ33" s="220">
        <v>4.3182864527511397E-2</v>
      </c>
      <c r="AK33" s="221">
        <v>0.20679945263955399</v>
      </c>
      <c r="AL33" s="222">
        <v>0.449091760563335</v>
      </c>
    </row>
    <row r="34" spans="1:38" x14ac:dyDescent="0.25">
      <c r="A34" s="188" t="s">
        <v>142</v>
      </c>
      <c r="B34" s="207">
        <v>-4.2741566671075697E-2</v>
      </c>
      <c r="C34" s="207">
        <v>0.26837867357737799</v>
      </c>
      <c r="D34" s="207">
        <v>-0.25038507021184597</v>
      </c>
      <c r="E34" s="243">
        <v>-0.17676690787537699</v>
      </c>
      <c r="F34" s="244">
        <v>-7.0207570207570194E-2</v>
      </c>
      <c r="G34" s="253">
        <v>-0.27411477411477397</v>
      </c>
      <c r="H34" s="254">
        <v>-6.53235653235653E-2</v>
      </c>
      <c r="I34" s="255">
        <v>5.2503052503052497E-2</v>
      </c>
      <c r="J34" s="257">
        <v>0.47313797313797301</v>
      </c>
      <c r="K34" s="257">
        <v>0.37057387057387098</v>
      </c>
      <c r="L34" s="257">
        <v>0.47985347985347998</v>
      </c>
      <c r="M34" s="257">
        <v>0.48595848595848601</v>
      </c>
      <c r="N34" s="257">
        <v>-0.22832722832722799</v>
      </c>
      <c r="O34" s="257">
        <v>4.8840048840048798E-2</v>
      </c>
      <c r="P34" s="257">
        <v>0.26312576312576302</v>
      </c>
      <c r="Q34" s="257">
        <v>0.21216778073721901</v>
      </c>
      <c r="R34" s="257">
        <v>0.41281452812356501</v>
      </c>
      <c r="S34" s="257">
        <v>0.24603174603174599</v>
      </c>
      <c r="T34" s="257">
        <v>0.41330891330891301</v>
      </c>
      <c r="U34" s="257">
        <v>0.658119658119658</v>
      </c>
      <c r="V34" s="257">
        <v>0.744313853886304</v>
      </c>
      <c r="W34" s="264">
        <v>0.75763125763125805</v>
      </c>
      <c r="X34" s="265">
        <v>0.46153846153846201</v>
      </c>
      <c r="Y34" s="266">
        <v>0.43345543345543303</v>
      </c>
      <c r="Z34" s="266">
        <v>0.213675213675214</v>
      </c>
      <c r="AA34" s="266">
        <v>0.159340659340659</v>
      </c>
      <c r="AB34" s="266">
        <v>0.109279609279609</v>
      </c>
      <c r="AC34" s="266">
        <v>-0.107448107448107</v>
      </c>
      <c r="AD34" s="266">
        <v>0.30036630036630002</v>
      </c>
      <c r="AE34" s="266">
        <v>0.37118437118437098</v>
      </c>
      <c r="AF34" s="266">
        <v>0.157509157509158</v>
      </c>
      <c r="AG34" s="266">
        <v>0.87545787545787501</v>
      </c>
      <c r="AH34" s="218"/>
      <c r="AI34" s="292">
        <v>3.7829342885542303E-9</v>
      </c>
      <c r="AJ34" s="220">
        <v>0.39565239988970502</v>
      </c>
      <c r="AK34" s="221">
        <v>0.97830065467337801</v>
      </c>
      <c r="AL34" s="222">
        <v>0.990354950894757</v>
      </c>
    </row>
    <row r="35" spans="1:38" ht="15.75" thickBot="1" x14ac:dyDescent="0.3">
      <c r="A35" s="189" t="s">
        <v>143</v>
      </c>
      <c r="B35" s="224">
        <v>-1.16012823821491E-2</v>
      </c>
      <c r="C35" s="224">
        <v>0.35182671217262201</v>
      </c>
      <c r="D35" s="224">
        <v>-0.308001218559248</v>
      </c>
      <c r="E35" s="246">
        <v>-0.32575179741455601</v>
      </c>
      <c r="F35" s="247">
        <v>-0.18437118437118399</v>
      </c>
      <c r="G35" s="248">
        <v>-0.18559218559218599</v>
      </c>
      <c r="H35" s="258">
        <v>-0.13003663003662999</v>
      </c>
      <c r="I35" s="259">
        <v>1.58730158730159E-2</v>
      </c>
      <c r="J35" s="260">
        <v>0.43040293040292998</v>
      </c>
      <c r="K35" s="260">
        <v>0.23015873015873001</v>
      </c>
      <c r="L35" s="260">
        <v>0.44139194139194099</v>
      </c>
      <c r="M35" s="260">
        <v>0.44261294261294298</v>
      </c>
      <c r="N35" s="260">
        <v>-0.244810744810745</v>
      </c>
      <c r="O35" s="260">
        <v>-7.5702075702075697E-2</v>
      </c>
      <c r="P35" s="260">
        <v>0.34798534798534803</v>
      </c>
      <c r="Q35" s="260">
        <v>0.20238482831129501</v>
      </c>
      <c r="R35" s="260">
        <v>0.25145900436009699</v>
      </c>
      <c r="S35" s="260">
        <v>0.201465201465201</v>
      </c>
      <c r="T35" s="260">
        <v>0.37667887667887701</v>
      </c>
      <c r="U35" s="260">
        <v>0.55006105006104999</v>
      </c>
      <c r="V35" s="260">
        <v>0.69088689554745997</v>
      </c>
      <c r="W35" s="267">
        <v>0.87240537240537197</v>
      </c>
      <c r="X35" s="268">
        <v>0.28449328449328398</v>
      </c>
      <c r="Y35" s="269">
        <v>0.33272283272283298</v>
      </c>
      <c r="Z35" s="269">
        <v>9.4017094017094002E-2</v>
      </c>
      <c r="AA35" s="269">
        <v>8.7912087912087905E-2</v>
      </c>
      <c r="AB35" s="269">
        <v>9.3406593406593394E-2</v>
      </c>
      <c r="AC35" s="269">
        <v>-0.127594627594628</v>
      </c>
      <c r="AD35" s="269">
        <v>9.8290598290598302E-2</v>
      </c>
      <c r="AE35" s="269">
        <v>0.20390720390720399</v>
      </c>
      <c r="AF35" s="269">
        <v>0.23382173382173399</v>
      </c>
      <c r="AG35" s="269">
        <v>0.66178266178266199</v>
      </c>
      <c r="AH35" s="269">
        <v>0.86996336996336998</v>
      </c>
      <c r="AI35" s="235"/>
      <c r="AJ35" s="236">
        <v>0.91575138800497002</v>
      </c>
      <c r="AK35" s="237">
        <v>0.56244624370167795</v>
      </c>
      <c r="AL35" s="238">
        <v>0.23919734682732599</v>
      </c>
    </row>
    <row r="36" spans="1:38" x14ac:dyDescent="0.25">
      <c r="A36" s="190" t="s">
        <v>144</v>
      </c>
      <c r="B36" s="270">
        <v>-0.33643718908232501</v>
      </c>
      <c r="C36" s="270">
        <v>0.397677282829349</v>
      </c>
      <c r="D36" s="270">
        <v>-0.31198531392369599</v>
      </c>
      <c r="E36" s="271">
        <v>0.19813769121091501</v>
      </c>
      <c r="F36" s="272">
        <v>0.40354090354090399</v>
      </c>
      <c r="G36" s="273">
        <v>0.118437118437118</v>
      </c>
      <c r="H36" s="274">
        <v>0.33333333333333298</v>
      </c>
      <c r="I36" s="275">
        <v>0.218559218559219</v>
      </c>
      <c r="J36" s="276">
        <v>0.46520146520146499</v>
      </c>
      <c r="K36" s="276">
        <v>0.341880341880342</v>
      </c>
      <c r="L36" s="276">
        <v>0.206959706959707</v>
      </c>
      <c r="M36" s="276">
        <v>0.33516483516483497</v>
      </c>
      <c r="N36" s="276">
        <v>2.74725274725275E-2</v>
      </c>
      <c r="O36" s="276">
        <v>0.24236874236874201</v>
      </c>
      <c r="P36" s="276">
        <v>-0.24603174603174599</v>
      </c>
      <c r="Q36" s="276">
        <v>-0.143381396492443</v>
      </c>
      <c r="R36" s="276">
        <v>0.33581119896119699</v>
      </c>
      <c r="S36" s="276">
        <v>-8.3028083028082997E-2</v>
      </c>
      <c r="T36" s="276">
        <v>-8.4249084249084297E-2</v>
      </c>
      <c r="U36" s="276">
        <v>0.29975579975580002</v>
      </c>
      <c r="V36" s="276">
        <v>0.14837429572959099</v>
      </c>
      <c r="W36" s="277">
        <v>-3.2967032967033003E-2</v>
      </c>
      <c r="X36" s="278">
        <v>0.328449328449328</v>
      </c>
      <c r="Y36" s="279">
        <v>0.26190476190476197</v>
      </c>
      <c r="Z36" s="279">
        <v>0.14224664224664199</v>
      </c>
      <c r="AA36" s="279">
        <v>0.27533577533577502</v>
      </c>
      <c r="AB36" s="279">
        <v>0.171550671550672</v>
      </c>
      <c r="AC36" s="279">
        <v>7.9365079365079402E-2</v>
      </c>
      <c r="AD36" s="279">
        <v>0.38278388278388298</v>
      </c>
      <c r="AE36" s="279">
        <v>0.29731379731379698</v>
      </c>
      <c r="AF36" s="279">
        <v>7.69230769230769E-2</v>
      </c>
      <c r="AG36" s="279">
        <v>0.39194139194139199</v>
      </c>
      <c r="AH36" s="279">
        <v>0.17032967032967</v>
      </c>
      <c r="AI36" s="280">
        <v>-2.1367521367521399E-2</v>
      </c>
      <c r="AJ36" s="281"/>
      <c r="AK36" s="294">
        <v>7.1302979401657397E-6</v>
      </c>
      <c r="AL36" s="295">
        <v>6.02022518383309E-3</v>
      </c>
    </row>
    <row r="37" spans="1:38" x14ac:dyDescent="0.25">
      <c r="A37" s="191" t="s">
        <v>145</v>
      </c>
      <c r="B37" s="207">
        <v>-0.28545260598182698</v>
      </c>
      <c r="C37" s="207">
        <v>0.29191529984783099</v>
      </c>
      <c r="D37" s="207">
        <v>-0.32485700663960398</v>
      </c>
      <c r="E37" s="243">
        <v>5.2816364529257802E-2</v>
      </c>
      <c r="F37" s="244">
        <v>0.42063492063492097</v>
      </c>
      <c r="G37" s="253">
        <v>0.40781440781440798</v>
      </c>
      <c r="H37" s="254">
        <v>0.47313797313797301</v>
      </c>
      <c r="I37" s="255">
        <v>0.29426129426129399</v>
      </c>
      <c r="J37" s="257">
        <v>0.487179487179487</v>
      </c>
      <c r="K37" s="257">
        <v>0.24542124542124499</v>
      </c>
      <c r="L37" s="257">
        <v>0.243589743589744</v>
      </c>
      <c r="M37" s="257">
        <v>0.34798534798534803</v>
      </c>
      <c r="N37" s="257">
        <v>0.123931623931624</v>
      </c>
      <c r="O37" s="257">
        <v>4.3956043956044001E-2</v>
      </c>
      <c r="P37" s="257">
        <v>-0.23015873015873001</v>
      </c>
      <c r="Q37" s="257">
        <v>-1.4674428638885399E-2</v>
      </c>
      <c r="R37" s="257">
        <v>8.2435099269256698E-2</v>
      </c>
      <c r="S37" s="257">
        <v>6.4713064713064705E-2</v>
      </c>
      <c r="T37" s="257">
        <v>6.7155067155067203E-3</v>
      </c>
      <c r="U37" s="257">
        <v>0.27228327228327198</v>
      </c>
      <c r="V37" s="257">
        <v>0.126392918584467</v>
      </c>
      <c r="W37" s="264">
        <v>-2.74725274725275E-2</v>
      </c>
      <c r="X37" s="265">
        <v>0.38827838827838801</v>
      </c>
      <c r="Y37" s="266">
        <v>0.34798534798534803</v>
      </c>
      <c r="Z37" s="266">
        <v>0.13858363858363901</v>
      </c>
      <c r="AA37" s="266">
        <v>0.39010989010989</v>
      </c>
      <c r="AB37" s="266">
        <v>0.33577533577533603</v>
      </c>
      <c r="AC37" s="266">
        <v>0.21978021978022</v>
      </c>
      <c r="AD37" s="266">
        <v>0.402930402930403</v>
      </c>
      <c r="AE37" s="266">
        <v>0.21123321123321101</v>
      </c>
      <c r="AF37" s="266">
        <v>8.9133089133089094E-2</v>
      </c>
      <c r="AG37" s="266">
        <v>0.25091575091575102</v>
      </c>
      <c r="AH37" s="266">
        <v>-5.4945054945054897E-3</v>
      </c>
      <c r="AI37" s="282">
        <v>-0.116605616605617</v>
      </c>
      <c r="AJ37" s="283">
        <v>0.74847374847374804</v>
      </c>
      <c r="AK37" s="221"/>
      <c r="AL37" s="296">
        <v>1.4558365499574601E-3</v>
      </c>
    </row>
    <row r="38" spans="1:38" ht="15.75" thickBot="1" x14ac:dyDescent="0.3">
      <c r="A38" s="191" t="s">
        <v>146</v>
      </c>
      <c r="B38" s="207">
        <v>-4.30468635758691E-2</v>
      </c>
      <c r="C38" s="207">
        <v>4.8295934425086298E-2</v>
      </c>
      <c r="D38" s="207">
        <v>-0.10971585695941399</v>
      </c>
      <c r="E38" s="243">
        <v>0.164860328588435</v>
      </c>
      <c r="F38" s="247">
        <v>0.59951159951159905</v>
      </c>
      <c r="G38" s="248">
        <v>0.44505494505494497</v>
      </c>
      <c r="H38" s="258">
        <v>0.69474969474969495</v>
      </c>
      <c r="I38" s="259">
        <v>0.38339438339438298</v>
      </c>
      <c r="J38" s="260">
        <v>0.32234432234432198</v>
      </c>
      <c r="K38" s="260">
        <v>0.38766788766788801</v>
      </c>
      <c r="L38" s="260">
        <v>0.14957264957265001</v>
      </c>
      <c r="M38" s="260">
        <v>0.26129426129426098</v>
      </c>
      <c r="N38" s="260">
        <v>7.9365079365079402E-2</v>
      </c>
      <c r="O38" s="260">
        <v>0.25763125763125799</v>
      </c>
      <c r="P38" s="260">
        <v>-0.305860805860806</v>
      </c>
      <c r="Q38" s="260">
        <v>6.6952080664914898E-2</v>
      </c>
      <c r="R38" s="260">
        <v>0.194265660293442</v>
      </c>
      <c r="S38" s="260">
        <v>5.3113553113553098E-2</v>
      </c>
      <c r="T38" s="260">
        <v>9.1575091575091597E-2</v>
      </c>
      <c r="U38" s="260">
        <v>7.2039072039072005E-2</v>
      </c>
      <c r="V38" s="260">
        <v>-3.0529690479339801E-4</v>
      </c>
      <c r="W38" s="267">
        <v>-0.20512820512820501</v>
      </c>
      <c r="X38" s="268">
        <v>0.26984126984126999</v>
      </c>
      <c r="Y38" s="269">
        <v>0.256410256410256</v>
      </c>
      <c r="Z38" s="269">
        <v>0.390720390720391</v>
      </c>
      <c r="AA38" s="269">
        <v>0.141025641025641</v>
      </c>
      <c r="AB38" s="269">
        <v>3.1746031746031703E-2</v>
      </c>
      <c r="AC38" s="269">
        <v>6.8986568986569005E-2</v>
      </c>
      <c r="AD38" s="269">
        <v>0.24053724053724099</v>
      </c>
      <c r="AE38" s="269">
        <v>9.7680097680097697E-3</v>
      </c>
      <c r="AF38" s="269">
        <v>-0.31074481074481097</v>
      </c>
      <c r="AG38" s="269">
        <v>0.152014652014652</v>
      </c>
      <c r="AH38" s="269">
        <v>-2.4420024420024398E-3</v>
      </c>
      <c r="AI38" s="284">
        <v>-0.23443223443223399</v>
      </c>
      <c r="AJ38" s="285">
        <v>0.51465201465201504</v>
      </c>
      <c r="AK38" s="286">
        <v>0.58180708180708196</v>
      </c>
      <c r="AL38" s="238"/>
    </row>
    <row r="40" spans="1:38" ht="15.75" thickBot="1" x14ac:dyDescent="0.3"/>
    <row r="41" spans="1:38" x14ac:dyDescent="0.25">
      <c r="B41" s="168"/>
      <c r="C41" s="429" t="s">
        <v>219</v>
      </c>
      <c r="D41" s="350" t="s">
        <v>220</v>
      </c>
      <c r="E41" s="384">
        <v>4</v>
      </c>
      <c r="F41" s="168"/>
      <c r="G41" s="168"/>
      <c r="H41" s="168"/>
      <c r="I41" s="168"/>
      <c r="J41" s="168"/>
      <c r="K41" s="168"/>
      <c r="L41" s="168"/>
      <c r="M41" s="168"/>
      <c r="N41" s="168"/>
    </row>
    <row r="42" spans="1:38" x14ac:dyDescent="0.25">
      <c r="B42" s="168"/>
      <c r="C42" s="430"/>
      <c r="D42" s="360" t="s">
        <v>217</v>
      </c>
      <c r="E42" s="385">
        <v>3</v>
      </c>
      <c r="F42" s="168"/>
      <c r="G42" s="168"/>
      <c r="H42" s="168"/>
      <c r="I42" s="168"/>
      <c r="J42" s="168"/>
      <c r="K42" s="168"/>
      <c r="L42" s="168"/>
      <c r="M42" s="168"/>
      <c r="N42" s="168"/>
    </row>
    <row r="43" spans="1:38" x14ac:dyDescent="0.25">
      <c r="B43" s="168"/>
      <c r="C43" s="430"/>
      <c r="D43" s="360" t="s">
        <v>221</v>
      </c>
      <c r="E43" s="385">
        <v>15</v>
      </c>
      <c r="F43" s="168"/>
      <c r="G43" s="168"/>
      <c r="H43" s="168"/>
      <c r="I43" s="168"/>
      <c r="J43" s="168"/>
      <c r="K43" s="168"/>
      <c r="L43" s="168"/>
      <c r="M43" s="168"/>
      <c r="N43" s="168"/>
    </row>
    <row r="44" spans="1:38" x14ac:dyDescent="0.25">
      <c r="B44" s="168"/>
      <c r="C44" s="430"/>
      <c r="D44" s="360" t="s">
        <v>218</v>
      </c>
      <c r="E44" s="385">
        <v>12</v>
      </c>
      <c r="F44" s="168"/>
      <c r="G44" s="168"/>
      <c r="H44" s="168"/>
      <c r="I44" s="168"/>
      <c r="J44" s="168"/>
      <c r="K44" s="168"/>
      <c r="L44" s="168"/>
      <c r="M44" s="168"/>
      <c r="N44" s="168"/>
    </row>
    <row r="45" spans="1:38" ht="15.75" thickBot="1" x14ac:dyDescent="0.3">
      <c r="B45" s="168"/>
      <c r="C45" s="431"/>
      <c r="D45" s="361" t="s">
        <v>222</v>
      </c>
      <c r="E45" s="386">
        <v>3</v>
      </c>
      <c r="F45" s="168"/>
      <c r="G45" s="168"/>
      <c r="H45" s="168"/>
      <c r="I45" s="168"/>
      <c r="J45" s="168"/>
      <c r="K45" s="168"/>
      <c r="L45" s="168"/>
      <c r="M45" s="168"/>
      <c r="N45" s="168"/>
    </row>
    <row r="46" spans="1:38" ht="15.75" thickBot="1" x14ac:dyDescent="0.3"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</row>
    <row r="47" spans="1:38" ht="15.75" thickBot="1" x14ac:dyDescent="0.3">
      <c r="B47" s="168"/>
      <c r="C47" s="432" t="s">
        <v>223</v>
      </c>
      <c r="D47" s="433"/>
      <c r="E47" s="433"/>
      <c r="F47" s="433"/>
      <c r="G47" s="434"/>
      <c r="H47" s="168"/>
    </row>
    <row r="48" spans="1:38" ht="15.75" thickBot="1" x14ac:dyDescent="0.3">
      <c r="B48" s="168"/>
      <c r="C48" s="126" t="s">
        <v>220</v>
      </c>
      <c r="D48" s="82" t="s">
        <v>217</v>
      </c>
      <c r="E48" s="82" t="s">
        <v>221</v>
      </c>
      <c r="F48" s="82" t="s">
        <v>218</v>
      </c>
      <c r="G48" s="127" t="s">
        <v>222</v>
      </c>
      <c r="H48" s="168"/>
    </row>
    <row r="49" spans="2:14" x14ac:dyDescent="0.25">
      <c r="B49" s="365" t="s">
        <v>220</v>
      </c>
      <c r="C49" s="376">
        <f>((E41*E41)-E41)/2</f>
        <v>6</v>
      </c>
      <c r="D49" s="377">
        <f>E$41*E42</f>
        <v>12</v>
      </c>
      <c r="E49" s="377">
        <f>E$43*E41</f>
        <v>60</v>
      </c>
      <c r="F49" s="377">
        <f>E$44*E41</f>
        <v>48</v>
      </c>
      <c r="G49" s="378">
        <f>E$45*E41</f>
        <v>12</v>
      </c>
      <c r="H49" s="168"/>
    </row>
    <row r="50" spans="2:14" x14ac:dyDescent="0.25">
      <c r="B50" s="368" t="s">
        <v>217</v>
      </c>
      <c r="C50" s="379">
        <f>E$41*E42</f>
        <v>12</v>
      </c>
      <c r="D50" s="380">
        <f>((E42*E42)-E42)/2</f>
        <v>3</v>
      </c>
      <c r="E50" s="379">
        <f>E$43*E42</f>
        <v>45</v>
      </c>
      <c r="F50" s="379">
        <f>E$44*E42</f>
        <v>36</v>
      </c>
      <c r="G50" s="381">
        <f>E$45*E42</f>
        <v>9</v>
      </c>
      <c r="H50" s="168"/>
    </row>
    <row r="51" spans="2:14" x14ac:dyDescent="0.25">
      <c r="B51" s="368" t="s">
        <v>221</v>
      </c>
      <c r="C51" s="379">
        <f>E$41*E43</f>
        <v>60</v>
      </c>
      <c r="D51" s="379">
        <f>E$42*E43</f>
        <v>45</v>
      </c>
      <c r="E51" s="380">
        <f>((E43*E43)-E43)/2</f>
        <v>105</v>
      </c>
      <c r="F51" s="379">
        <f>E$44*E43</f>
        <v>180</v>
      </c>
      <c r="G51" s="381">
        <f>E$45*E43</f>
        <v>45</v>
      </c>
      <c r="H51" s="168"/>
    </row>
    <row r="52" spans="2:14" x14ac:dyDescent="0.25">
      <c r="B52" s="368" t="s">
        <v>218</v>
      </c>
      <c r="C52" s="379">
        <f>E$41*E44</f>
        <v>48</v>
      </c>
      <c r="D52" s="379">
        <f>E$42*E44</f>
        <v>36</v>
      </c>
      <c r="E52" s="379">
        <f>E$43*E44</f>
        <v>180</v>
      </c>
      <c r="F52" s="380">
        <f>((E44*E44)-E44)/2</f>
        <v>66</v>
      </c>
      <c r="G52" s="381">
        <f>E$45*E44</f>
        <v>36</v>
      </c>
      <c r="H52" s="168"/>
    </row>
    <row r="53" spans="2:14" ht="15.75" thickBot="1" x14ac:dyDescent="0.3">
      <c r="B53" s="370" t="s">
        <v>222</v>
      </c>
      <c r="C53" s="382">
        <f>E$41*E45</f>
        <v>12</v>
      </c>
      <c r="D53" s="382">
        <f>E$42*E45</f>
        <v>9</v>
      </c>
      <c r="E53" s="382">
        <f>E$43*E45</f>
        <v>45</v>
      </c>
      <c r="F53" s="382">
        <f>E$44*E45</f>
        <v>36</v>
      </c>
      <c r="G53" s="383">
        <f>((E45*E45)-E45)/2</f>
        <v>3</v>
      </c>
      <c r="H53" s="168"/>
    </row>
    <row r="54" spans="2:14" x14ac:dyDescent="0.25"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  <row r="55" spans="2:14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</row>
    <row r="56" spans="2:14" ht="15.75" thickBot="1" x14ac:dyDescent="0.3">
      <c r="B56" s="168"/>
      <c r="C56" s="168"/>
      <c r="D56" s="372"/>
      <c r="E56" s="168"/>
      <c r="F56" s="168"/>
      <c r="G56" s="168"/>
      <c r="H56" s="168"/>
      <c r="I56" s="168"/>
      <c r="J56" s="168"/>
      <c r="K56" s="168"/>
      <c r="L56" s="168"/>
      <c r="M56" s="168"/>
      <c r="N56" s="168"/>
    </row>
    <row r="57" spans="2:14" ht="15.75" thickBot="1" x14ac:dyDescent="0.3">
      <c r="B57" s="168"/>
      <c r="C57" s="432" t="s">
        <v>224</v>
      </c>
      <c r="D57" s="433"/>
      <c r="E57" s="433"/>
      <c r="F57" s="433"/>
      <c r="G57" s="434"/>
      <c r="H57" s="168"/>
      <c r="I57" s="168"/>
      <c r="J57" s="168"/>
      <c r="K57" s="168"/>
      <c r="L57" s="168"/>
      <c r="M57" s="168"/>
      <c r="N57" s="168"/>
    </row>
    <row r="58" spans="2:14" ht="15.75" thickBot="1" x14ac:dyDescent="0.3">
      <c r="B58" s="168"/>
      <c r="C58" s="362" t="s">
        <v>220</v>
      </c>
      <c r="D58" s="363" t="s">
        <v>217</v>
      </c>
      <c r="E58" s="363" t="s">
        <v>221</v>
      </c>
      <c r="F58" s="363" t="s">
        <v>218</v>
      </c>
      <c r="G58" s="364" t="s">
        <v>222</v>
      </c>
      <c r="H58" s="168"/>
      <c r="I58" s="168"/>
      <c r="J58" s="168"/>
      <c r="K58" s="168"/>
      <c r="L58" s="168"/>
      <c r="M58" s="168"/>
      <c r="N58" s="168"/>
    </row>
    <row r="59" spans="2:14" x14ac:dyDescent="0.25">
      <c r="B59" s="365" t="s">
        <v>220</v>
      </c>
      <c r="C59" s="387">
        <v>1</v>
      </c>
      <c r="D59" s="388">
        <v>0</v>
      </c>
      <c r="E59" s="388">
        <v>1</v>
      </c>
      <c r="F59" s="388">
        <v>1</v>
      </c>
      <c r="G59" s="389">
        <v>0</v>
      </c>
      <c r="H59" s="168"/>
      <c r="I59" s="168"/>
      <c r="J59" s="168"/>
      <c r="K59" s="168"/>
      <c r="L59" s="168"/>
      <c r="M59" s="168"/>
      <c r="N59" s="168"/>
    </row>
    <row r="60" spans="2:14" x14ac:dyDescent="0.25">
      <c r="B60" s="368" t="s">
        <v>217</v>
      </c>
      <c r="C60" s="390">
        <v>0</v>
      </c>
      <c r="D60" s="391">
        <v>3</v>
      </c>
      <c r="E60" s="392">
        <v>0</v>
      </c>
      <c r="F60" s="392">
        <v>0</v>
      </c>
      <c r="G60" s="393">
        <v>2</v>
      </c>
      <c r="H60" s="168"/>
      <c r="I60" s="168"/>
      <c r="J60" s="168"/>
      <c r="K60" s="168"/>
      <c r="L60" s="168"/>
      <c r="M60" s="168"/>
      <c r="N60" s="168"/>
    </row>
    <row r="61" spans="2:14" x14ac:dyDescent="0.25">
      <c r="B61" s="368" t="s">
        <v>221</v>
      </c>
      <c r="C61" s="390">
        <v>1</v>
      </c>
      <c r="D61" s="392">
        <v>0</v>
      </c>
      <c r="E61" s="391">
        <v>33</v>
      </c>
      <c r="F61" s="392">
        <v>46</v>
      </c>
      <c r="G61" s="393">
        <v>1</v>
      </c>
      <c r="H61" s="168"/>
      <c r="I61" s="168"/>
      <c r="J61" s="168"/>
      <c r="K61" s="168"/>
      <c r="L61" s="168"/>
      <c r="M61" s="168"/>
      <c r="N61" s="168"/>
    </row>
    <row r="62" spans="2:14" x14ac:dyDescent="0.25">
      <c r="B62" s="368" t="s">
        <v>218</v>
      </c>
      <c r="C62" s="390">
        <v>1</v>
      </c>
      <c r="D62" s="392">
        <v>0</v>
      </c>
      <c r="E62" s="392">
        <v>46</v>
      </c>
      <c r="F62" s="391">
        <v>26</v>
      </c>
      <c r="G62" s="393">
        <v>0</v>
      </c>
      <c r="H62" s="168"/>
      <c r="I62" s="168"/>
      <c r="J62" s="168"/>
      <c r="K62" s="168"/>
      <c r="L62" s="168"/>
      <c r="M62" s="168"/>
      <c r="N62" s="168"/>
    </row>
    <row r="63" spans="2:14" ht="15.75" thickBot="1" x14ac:dyDescent="0.3">
      <c r="B63" s="370" t="s">
        <v>222</v>
      </c>
      <c r="C63" s="394">
        <v>0</v>
      </c>
      <c r="D63" s="395">
        <v>2</v>
      </c>
      <c r="E63" s="395">
        <v>1</v>
      </c>
      <c r="F63" s="395">
        <v>0</v>
      </c>
      <c r="G63" s="396">
        <v>3</v>
      </c>
      <c r="H63" s="168"/>
      <c r="I63" s="168"/>
      <c r="J63" s="168"/>
      <c r="K63" s="168"/>
      <c r="L63" s="168"/>
      <c r="M63" s="168"/>
      <c r="N63" s="168"/>
    </row>
    <row r="64" spans="2:14" x14ac:dyDescent="0.25"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</row>
    <row r="66" spans="2:7" ht="15.75" thickBot="1" x14ac:dyDescent="0.3"/>
    <row r="67" spans="2:7" ht="15.75" thickBot="1" x14ac:dyDescent="0.3">
      <c r="B67" s="168"/>
      <c r="C67" s="432" t="s">
        <v>225</v>
      </c>
      <c r="D67" s="433"/>
      <c r="E67" s="433"/>
      <c r="F67" s="433"/>
      <c r="G67" s="434"/>
    </row>
    <row r="68" spans="2:7" ht="15.75" thickBot="1" x14ac:dyDescent="0.3">
      <c r="B68" s="168"/>
      <c r="C68" s="373" t="s">
        <v>220</v>
      </c>
      <c r="D68" s="99" t="s">
        <v>217</v>
      </c>
      <c r="E68" s="99" t="s">
        <v>221</v>
      </c>
      <c r="F68" s="99" t="s">
        <v>218</v>
      </c>
      <c r="G68" s="100" t="s">
        <v>222</v>
      </c>
    </row>
    <row r="69" spans="2:7" x14ac:dyDescent="0.25">
      <c r="B69" s="365" t="s">
        <v>220</v>
      </c>
      <c r="C69" s="366">
        <f t="shared" ref="C69:G73" si="0">C59/C49*100</f>
        <v>16.666666666666664</v>
      </c>
      <c r="D69" s="367">
        <f t="shared" si="0"/>
        <v>0</v>
      </c>
      <c r="E69" s="367">
        <f t="shared" si="0"/>
        <v>1.6666666666666667</v>
      </c>
      <c r="F69" s="367">
        <f t="shared" si="0"/>
        <v>2.083333333333333</v>
      </c>
      <c r="G69" s="359">
        <f t="shared" si="0"/>
        <v>0</v>
      </c>
    </row>
    <row r="70" spans="2:7" ht="15.75" thickBot="1" x14ac:dyDescent="0.3">
      <c r="B70" s="368" t="s">
        <v>217</v>
      </c>
      <c r="C70" s="122"/>
      <c r="D70" s="369">
        <f t="shared" si="0"/>
        <v>100</v>
      </c>
      <c r="E70" s="16">
        <f t="shared" si="0"/>
        <v>0</v>
      </c>
      <c r="F70" s="16">
        <f t="shared" si="0"/>
        <v>0</v>
      </c>
      <c r="G70" s="397">
        <f t="shared" si="0"/>
        <v>22.222222222222221</v>
      </c>
    </row>
    <row r="71" spans="2:7" x14ac:dyDescent="0.25">
      <c r="B71" s="368" t="s">
        <v>221</v>
      </c>
      <c r="C71" s="122"/>
      <c r="D71" s="367"/>
      <c r="E71" s="369">
        <f t="shared" si="0"/>
        <v>31.428571428571427</v>
      </c>
      <c r="F71" s="374">
        <f t="shared" si="0"/>
        <v>25.555555555555554</v>
      </c>
      <c r="G71" s="17">
        <f t="shared" si="0"/>
        <v>2.2222222222222223</v>
      </c>
    </row>
    <row r="72" spans="2:7" x14ac:dyDescent="0.25">
      <c r="B72" s="368" t="s">
        <v>218</v>
      </c>
      <c r="C72" s="122"/>
      <c r="D72" s="16"/>
      <c r="E72" s="374"/>
      <c r="F72" s="369">
        <f t="shared" si="0"/>
        <v>39.393939393939391</v>
      </c>
      <c r="G72" s="17">
        <f t="shared" si="0"/>
        <v>0</v>
      </c>
    </row>
    <row r="73" spans="2:7" ht="15.75" thickBot="1" x14ac:dyDescent="0.3">
      <c r="B73" s="370" t="s">
        <v>222</v>
      </c>
      <c r="C73" s="123"/>
      <c r="D73" s="375"/>
      <c r="E73" s="21"/>
      <c r="F73" s="21"/>
      <c r="G73" s="371">
        <f t="shared" si="0"/>
        <v>100</v>
      </c>
    </row>
  </sheetData>
  <mergeCells count="4">
    <mergeCell ref="C41:C45"/>
    <mergeCell ref="C47:G47"/>
    <mergeCell ref="C57:G57"/>
    <mergeCell ref="C67:G6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D703-B016-4715-B41D-17D2E7A63611}">
  <dimension ref="A1:Q73"/>
  <sheetViews>
    <sheetView tabSelected="1" topLeftCell="A16" workbookViewId="0">
      <selection activeCell="C37" sqref="C37"/>
    </sheetView>
  </sheetViews>
  <sheetFormatPr baseColWidth="10" defaultRowHeight="15" x14ac:dyDescent="0.25"/>
  <cols>
    <col min="1" max="1" width="16.7109375" bestFit="1" customWidth="1"/>
    <col min="2" max="2" width="18" bestFit="1" customWidth="1"/>
    <col min="3" max="3" width="26.5703125" bestFit="1" customWidth="1"/>
    <col min="7" max="7" width="13.7109375" bestFit="1" customWidth="1"/>
  </cols>
  <sheetData>
    <row r="1" spans="1:3" ht="15.75" thickBot="1" x14ac:dyDescent="0.3"/>
    <row r="2" spans="1:3" x14ac:dyDescent="0.25">
      <c r="B2" s="63" t="s">
        <v>158</v>
      </c>
      <c r="C2" s="65" t="s">
        <v>159</v>
      </c>
    </row>
    <row r="3" spans="1:3" x14ac:dyDescent="0.25">
      <c r="A3" s="155">
        <v>1</v>
      </c>
      <c r="B3" s="154">
        <v>0.61015516834885086</v>
      </c>
      <c r="C3" s="301" t="s">
        <v>151</v>
      </c>
    </row>
    <row r="4" spans="1:3" x14ac:dyDescent="0.25">
      <c r="A4" s="155">
        <v>2</v>
      </c>
      <c r="B4" s="154">
        <v>0.58706234895424048</v>
      </c>
      <c r="C4" s="301" t="s">
        <v>130</v>
      </c>
    </row>
    <row r="5" spans="1:3" x14ac:dyDescent="0.25">
      <c r="A5" s="155">
        <v>3</v>
      </c>
      <c r="B5" s="154">
        <v>0.57797025702883453</v>
      </c>
      <c r="C5" s="303" t="s">
        <v>152</v>
      </c>
    </row>
    <row r="6" spans="1:3" x14ac:dyDescent="0.25">
      <c r="A6" s="155">
        <v>4</v>
      </c>
      <c r="B6" s="154">
        <v>0.56396952955962998</v>
      </c>
      <c r="C6" s="303" t="s">
        <v>137</v>
      </c>
    </row>
    <row r="7" spans="1:3" x14ac:dyDescent="0.25">
      <c r="A7" s="155">
        <v>5</v>
      </c>
      <c r="B7" s="154">
        <v>0.54996880209042587</v>
      </c>
      <c r="C7" s="301" t="s">
        <v>153</v>
      </c>
    </row>
    <row r="8" spans="1:3" x14ac:dyDescent="0.25">
      <c r="A8" s="155">
        <v>6</v>
      </c>
      <c r="B8" s="154">
        <v>0.54996880209042587</v>
      </c>
      <c r="C8" s="302" t="s">
        <v>2</v>
      </c>
    </row>
    <row r="9" spans="1:3" x14ac:dyDescent="0.25">
      <c r="A9" s="155">
        <v>7</v>
      </c>
      <c r="B9" s="154">
        <v>0.51287525522661104</v>
      </c>
      <c r="C9" s="301" t="s">
        <v>73</v>
      </c>
    </row>
    <row r="10" spans="1:3" x14ac:dyDescent="0.25">
      <c r="A10" s="155">
        <v>8</v>
      </c>
      <c r="B10" s="154">
        <v>0.51287525522661104</v>
      </c>
      <c r="C10" s="302" t="s">
        <v>144</v>
      </c>
    </row>
    <row r="11" spans="1:3" x14ac:dyDescent="0.25">
      <c r="A11" s="155">
        <v>9</v>
      </c>
      <c r="B11" s="154">
        <v>0.51287525522661104</v>
      </c>
      <c r="C11" s="303" t="s">
        <v>140</v>
      </c>
    </row>
    <row r="12" spans="1:3" x14ac:dyDescent="0.25">
      <c r="A12" s="155">
        <v>10</v>
      </c>
      <c r="B12" s="154">
        <v>0.51287525522661093</v>
      </c>
      <c r="C12" s="303" t="s">
        <v>139</v>
      </c>
    </row>
    <row r="13" spans="1:3" x14ac:dyDescent="0.25">
      <c r="A13" s="155">
        <v>11</v>
      </c>
      <c r="B13" s="154">
        <v>0.4988745277574067</v>
      </c>
      <c r="C13" s="301" t="s">
        <v>119</v>
      </c>
    </row>
    <row r="14" spans="1:3" x14ac:dyDescent="0.25">
      <c r="A14" s="155">
        <v>12</v>
      </c>
      <c r="B14" s="154">
        <v>0.4988745277574067</v>
      </c>
      <c r="C14" s="301" t="s">
        <v>121</v>
      </c>
    </row>
    <row r="15" spans="1:3" x14ac:dyDescent="0.25">
      <c r="A15" s="155">
        <v>13</v>
      </c>
      <c r="B15" s="154">
        <v>0.47578170836279637</v>
      </c>
      <c r="C15" s="301" t="s">
        <v>120</v>
      </c>
    </row>
    <row r="16" spans="1:3" x14ac:dyDescent="0.25">
      <c r="A16" s="155">
        <v>14</v>
      </c>
      <c r="B16" s="154">
        <v>0.47578170836279637</v>
      </c>
      <c r="C16" s="303" t="s">
        <v>135</v>
      </c>
    </row>
    <row r="17" spans="1:3" x14ac:dyDescent="0.25">
      <c r="A17" s="155">
        <v>15</v>
      </c>
      <c r="B17" s="154">
        <v>0.47578170836279637</v>
      </c>
      <c r="C17" s="303" t="s">
        <v>136</v>
      </c>
    </row>
    <row r="18" spans="1:3" x14ac:dyDescent="0.25">
      <c r="A18" s="155">
        <v>16</v>
      </c>
      <c r="B18" s="154">
        <v>0.46178098089359199</v>
      </c>
      <c r="C18" s="302" t="s">
        <v>115</v>
      </c>
    </row>
    <row r="19" spans="1:3" x14ac:dyDescent="0.25">
      <c r="A19" s="34">
        <v>17</v>
      </c>
      <c r="B19" s="45">
        <v>0.46178098089359199</v>
      </c>
      <c r="C19" s="304" t="s">
        <v>146</v>
      </c>
    </row>
    <row r="20" spans="1:3" x14ac:dyDescent="0.25">
      <c r="A20" s="34">
        <v>18</v>
      </c>
      <c r="B20" s="45">
        <v>0.46178098089359182</v>
      </c>
      <c r="C20" s="306" t="s">
        <v>160</v>
      </c>
    </row>
    <row r="21" spans="1:3" x14ac:dyDescent="0.25">
      <c r="A21" s="34">
        <v>19</v>
      </c>
      <c r="B21" s="45">
        <v>0.46178089999999999</v>
      </c>
      <c r="C21" s="304" t="s">
        <v>116</v>
      </c>
    </row>
    <row r="22" spans="1:3" x14ac:dyDescent="0.25">
      <c r="A22" s="34">
        <v>20</v>
      </c>
      <c r="B22" s="45">
        <v>0.44778025342438782</v>
      </c>
      <c r="C22" s="307" t="s">
        <v>143</v>
      </c>
    </row>
    <row r="23" spans="1:3" x14ac:dyDescent="0.25">
      <c r="A23" s="34">
        <v>21</v>
      </c>
      <c r="B23" s="45">
        <v>0.43868816149898171</v>
      </c>
      <c r="C23" s="306" t="s">
        <v>125</v>
      </c>
    </row>
    <row r="24" spans="1:3" x14ac:dyDescent="0.25">
      <c r="A24" s="34">
        <v>22</v>
      </c>
      <c r="B24" s="45">
        <v>0.43868816149898171</v>
      </c>
      <c r="C24" s="307" t="s">
        <v>141</v>
      </c>
    </row>
    <row r="25" spans="1:3" x14ac:dyDescent="0.25">
      <c r="A25" s="34">
        <v>23</v>
      </c>
      <c r="B25" s="45">
        <v>0.42468743402977738</v>
      </c>
      <c r="C25" s="307" t="s">
        <v>161</v>
      </c>
    </row>
    <row r="26" spans="1:3" x14ac:dyDescent="0.25">
      <c r="A26" s="34">
        <v>24</v>
      </c>
      <c r="B26" s="45">
        <v>0.42468743402977738</v>
      </c>
      <c r="C26" s="307" t="s">
        <v>162</v>
      </c>
    </row>
    <row r="27" spans="1:3" x14ac:dyDescent="0.25">
      <c r="A27" s="34">
        <v>25</v>
      </c>
      <c r="B27" s="45">
        <v>0.42468743402977721</v>
      </c>
      <c r="C27" s="306" t="s">
        <v>131</v>
      </c>
    </row>
    <row r="28" spans="1:3" x14ac:dyDescent="0.25">
      <c r="A28" s="34">
        <v>26</v>
      </c>
      <c r="B28" s="45">
        <v>0.42468743402977721</v>
      </c>
      <c r="C28" s="307" t="s">
        <v>138</v>
      </c>
    </row>
    <row r="29" spans="1:3" x14ac:dyDescent="0.25">
      <c r="A29" s="34">
        <v>27</v>
      </c>
      <c r="B29" s="45">
        <v>0.41068670656057288</v>
      </c>
      <c r="C29" s="306" t="s">
        <v>129</v>
      </c>
    </row>
    <row r="30" spans="1:3" x14ac:dyDescent="0.25">
      <c r="A30" s="34">
        <v>28</v>
      </c>
      <c r="B30" s="45">
        <v>0.4015946146351671</v>
      </c>
      <c r="C30" s="306" t="s">
        <v>118</v>
      </c>
    </row>
    <row r="31" spans="1:3" x14ac:dyDescent="0.25">
      <c r="A31" s="34">
        <v>29</v>
      </c>
      <c r="B31" s="45">
        <v>0.3875938871659626</v>
      </c>
      <c r="C31" s="304" t="s">
        <v>117</v>
      </c>
    </row>
    <row r="32" spans="1:3" x14ac:dyDescent="0.25">
      <c r="A32" s="34">
        <v>30</v>
      </c>
      <c r="B32" s="45">
        <v>0.3875938871659626</v>
      </c>
      <c r="C32" s="306" t="s">
        <v>127</v>
      </c>
    </row>
    <row r="33" spans="1:17" x14ac:dyDescent="0.25">
      <c r="A33" s="34">
        <v>31</v>
      </c>
      <c r="B33" s="45">
        <v>0.3875938871659626</v>
      </c>
      <c r="C33" s="306" t="s">
        <v>128</v>
      </c>
    </row>
    <row r="34" spans="1:17" x14ac:dyDescent="0.25">
      <c r="A34" s="34">
        <v>32</v>
      </c>
      <c r="B34" s="45">
        <v>0.3875938871659626</v>
      </c>
      <c r="C34" s="307" t="s">
        <v>142</v>
      </c>
    </row>
    <row r="35" spans="1:17" x14ac:dyDescent="0.25">
      <c r="A35" s="34">
        <v>33</v>
      </c>
      <c r="B35" s="45">
        <v>0.38615857885151772</v>
      </c>
      <c r="C35" s="306" t="s">
        <v>126</v>
      </c>
    </row>
    <row r="36" spans="1:17" ht="15.75" thickBot="1" x14ac:dyDescent="0.3">
      <c r="A36" s="34">
        <v>34</v>
      </c>
      <c r="B36" s="46">
        <v>0.35050034030214799</v>
      </c>
      <c r="C36" s="305" t="s">
        <v>145</v>
      </c>
    </row>
    <row r="37" spans="1:17" x14ac:dyDescent="0.25">
      <c r="C37" s="324" t="s">
        <v>165</v>
      </c>
    </row>
    <row r="39" spans="1:17" ht="15.75" thickBot="1" x14ac:dyDescent="0.3">
      <c r="A39" s="162" t="s">
        <v>163</v>
      </c>
    </row>
    <row r="40" spans="1:17" ht="15.75" thickBot="1" x14ac:dyDescent="0.3">
      <c r="A40" s="32" t="s">
        <v>154</v>
      </c>
      <c r="B40" s="319" t="s">
        <v>120</v>
      </c>
      <c r="C40" s="320" t="s">
        <v>121</v>
      </c>
      <c r="D40" s="321" t="s">
        <v>136</v>
      </c>
      <c r="E40" s="321" t="s">
        <v>135</v>
      </c>
      <c r="F40" s="320" t="s">
        <v>130</v>
      </c>
      <c r="G40" s="320" t="s">
        <v>119</v>
      </c>
      <c r="H40" s="321" t="s">
        <v>137</v>
      </c>
      <c r="I40" s="321" t="s">
        <v>152</v>
      </c>
      <c r="J40" s="320" t="s">
        <v>151</v>
      </c>
      <c r="K40" s="321" t="s">
        <v>139</v>
      </c>
      <c r="L40" s="320" t="s">
        <v>73</v>
      </c>
      <c r="M40" s="322" t="s">
        <v>144</v>
      </c>
      <c r="N40" s="320" t="s">
        <v>153</v>
      </c>
      <c r="O40" s="321" t="s">
        <v>140</v>
      </c>
      <c r="P40" s="322" t="s">
        <v>115</v>
      </c>
      <c r="Q40" s="323" t="s">
        <v>2</v>
      </c>
    </row>
    <row r="41" spans="1:17" x14ac:dyDescent="0.25">
      <c r="A41" s="31" t="s">
        <v>155</v>
      </c>
      <c r="B41" s="138">
        <v>0.35872845937080711</v>
      </c>
      <c r="C41" s="300">
        <v>0.35292238627121247</v>
      </c>
      <c r="D41" s="300">
        <v>0.32325611799500847</v>
      </c>
      <c r="E41" s="300">
        <v>0.31837444408277288</v>
      </c>
      <c r="F41" s="300">
        <v>0.31549015569265371</v>
      </c>
      <c r="G41" s="300">
        <v>0.29619858132431198</v>
      </c>
      <c r="H41" s="300">
        <v>0.29565186222699941</v>
      </c>
      <c r="I41" s="300">
        <v>0.23495301506768651</v>
      </c>
      <c r="J41" s="300">
        <v>0.23234480650021591</v>
      </c>
      <c r="K41" s="300">
        <v>0.20259819312777089</v>
      </c>
      <c r="L41" s="300">
        <v>0.20211100053929251</v>
      </c>
      <c r="M41" s="300">
        <v>0.16550308728315211</v>
      </c>
      <c r="N41" s="300">
        <v>7.2704204212436063E-2</v>
      </c>
      <c r="O41" s="300">
        <v>6.6920541614170298E-2</v>
      </c>
      <c r="P41" s="300">
        <v>4.989216241322271E-2</v>
      </c>
      <c r="Q41" s="47">
        <v>-0.1884105700824395</v>
      </c>
    </row>
    <row r="42" spans="1:17" x14ac:dyDescent="0.25">
      <c r="A42" s="25" t="s">
        <v>156</v>
      </c>
      <c r="B42" s="45">
        <v>6.5171567498080882E-2</v>
      </c>
      <c r="C42" s="1">
        <v>0.13256760634575279</v>
      </c>
      <c r="D42" s="1">
        <v>-0.23633096326859049</v>
      </c>
      <c r="E42" s="1">
        <v>-0.20440351481110089</v>
      </c>
      <c r="F42" s="1">
        <v>-3.0956017304957222E-2</v>
      </c>
      <c r="G42" s="1">
        <v>0.31827373856787372</v>
      </c>
      <c r="H42" s="1">
        <v>-0.25642061833710789</v>
      </c>
      <c r="I42" s="1">
        <v>0.2175519704851325</v>
      </c>
      <c r="J42" s="1">
        <v>-0.1202521845275293</v>
      </c>
      <c r="K42" s="1">
        <v>-0.31470558307667318</v>
      </c>
      <c r="L42" s="1">
        <v>0.25174330186585159</v>
      </c>
      <c r="M42" s="1">
        <v>0.2400278937933146</v>
      </c>
      <c r="N42" s="1">
        <v>0.34964630648813932</v>
      </c>
      <c r="O42" s="1">
        <v>-0.35781337438476879</v>
      </c>
      <c r="P42" s="1">
        <v>0.42150735724280319</v>
      </c>
      <c r="Q42" s="3">
        <v>5.26199577691676E-2</v>
      </c>
    </row>
    <row r="43" spans="1:17" ht="15.75" thickBot="1" x14ac:dyDescent="0.3">
      <c r="A43" s="26" t="s">
        <v>157</v>
      </c>
      <c r="B43" s="46">
        <v>0.21044322616554481</v>
      </c>
      <c r="C43" s="4">
        <v>0.12825059540275349</v>
      </c>
      <c r="D43" s="4">
        <v>6.7748601520841384E-3</v>
      </c>
      <c r="E43" s="4">
        <v>-1.962331329116155E-2</v>
      </c>
      <c r="F43" s="4">
        <v>0.17834053232097169</v>
      </c>
      <c r="G43" s="4">
        <v>-5.6344279362469663E-2</v>
      </c>
      <c r="H43" s="4">
        <v>3.7007053893405119E-2</v>
      </c>
      <c r="I43" s="4">
        <v>3.1208475472821181E-2</v>
      </c>
      <c r="J43" s="4">
        <v>0.26816640017627791</v>
      </c>
      <c r="K43" s="4">
        <v>-0.30806936899072979</v>
      </c>
      <c r="L43" s="4">
        <v>0.21729365768491071</v>
      </c>
      <c r="M43" s="4">
        <v>-0.48716531136970548</v>
      </c>
      <c r="N43" s="4">
        <v>-0.29795781706446067</v>
      </c>
      <c r="O43" s="4">
        <v>-0.37898394784779832</v>
      </c>
      <c r="P43" s="4">
        <v>-0.15203810694906439</v>
      </c>
      <c r="Q43" s="5">
        <v>0.44115885791175652</v>
      </c>
    </row>
    <row r="45" spans="1:17" ht="15.75" thickBot="1" x14ac:dyDescent="0.3">
      <c r="A45" s="162" t="s">
        <v>164</v>
      </c>
    </row>
    <row r="46" spans="1:17" ht="15.75" thickBot="1" x14ac:dyDescent="0.3">
      <c r="A46" s="28" t="s">
        <v>155</v>
      </c>
      <c r="B46" s="29" t="s">
        <v>156</v>
      </c>
      <c r="C46" s="29" t="s">
        <v>157</v>
      </c>
      <c r="D46" s="29" t="s">
        <v>40</v>
      </c>
      <c r="E46" s="29" t="s">
        <v>39</v>
      </c>
      <c r="F46" s="29" t="s">
        <v>166</v>
      </c>
      <c r="G46" s="30" t="s">
        <v>53</v>
      </c>
    </row>
    <row r="47" spans="1:17" x14ac:dyDescent="0.25">
      <c r="A47" s="398">
        <v>-3.6973877270079671</v>
      </c>
      <c r="B47" s="399">
        <v>-1.520591665742709</v>
      </c>
      <c r="C47" s="399">
        <v>1.9784328700541769</v>
      </c>
      <c r="D47" s="399" t="s">
        <v>37</v>
      </c>
      <c r="E47" s="400" t="s">
        <v>26</v>
      </c>
      <c r="F47" s="401" t="s">
        <v>14</v>
      </c>
      <c r="G47" s="402" t="s">
        <v>18</v>
      </c>
    </row>
    <row r="48" spans="1:17" x14ac:dyDescent="0.25">
      <c r="A48" s="403">
        <v>-3.1891635085375198</v>
      </c>
      <c r="B48" s="404">
        <v>2.9246518765759371</v>
      </c>
      <c r="C48" s="404">
        <v>0.8143677961918252</v>
      </c>
      <c r="D48" s="404" t="s">
        <v>30</v>
      </c>
      <c r="E48" s="405" t="s">
        <v>26</v>
      </c>
      <c r="F48" s="406" t="s">
        <v>14</v>
      </c>
      <c r="G48" s="407" t="s">
        <v>9</v>
      </c>
    </row>
    <row r="49" spans="1:7" x14ac:dyDescent="0.25">
      <c r="A49" s="403">
        <v>-2.9655282135548591</v>
      </c>
      <c r="B49" s="404">
        <v>-0.2348623989125295</v>
      </c>
      <c r="C49" s="404">
        <v>-0.4930021220238559</v>
      </c>
      <c r="D49" s="404" t="s">
        <v>35</v>
      </c>
      <c r="E49" s="405" t="s">
        <v>26</v>
      </c>
      <c r="F49" s="404" t="s">
        <v>7</v>
      </c>
      <c r="G49" s="408" t="s">
        <v>18</v>
      </c>
    </row>
    <row r="50" spans="1:7" x14ac:dyDescent="0.25">
      <c r="A50" s="403">
        <v>-2.7073522985368861</v>
      </c>
      <c r="B50" s="404">
        <v>0.70788774195499371</v>
      </c>
      <c r="C50" s="404">
        <v>-1.412976012746487</v>
      </c>
      <c r="D50" s="404" t="s">
        <v>31</v>
      </c>
      <c r="E50" s="405" t="s">
        <v>26</v>
      </c>
      <c r="F50" s="406" t="s">
        <v>14</v>
      </c>
      <c r="G50" s="407" t="s">
        <v>9</v>
      </c>
    </row>
    <row r="51" spans="1:7" x14ac:dyDescent="0.25">
      <c r="A51" s="403">
        <v>-2.503164892364357</v>
      </c>
      <c r="B51" s="404">
        <v>0.24825785383998741</v>
      </c>
      <c r="C51" s="404">
        <v>0.11937085788378381</v>
      </c>
      <c r="D51" s="404" t="s">
        <v>27</v>
      </c>
      <c r="E51" s="405" t="s">
        <v>26</v>
      </c>
      <c r="F51" s="404" t="s">
        <v>7</v>
      </c>
      <c r="G51" s="407" t="s">
        <v>9</v>
      </c>
    </row>
    <row r="52" spans="1:7" x14ac:dyDescent="0.25">
      <c r="A52" s="403">
        <v>-2.4348538099550319</v>
      </c>
      <c r="B52" s="404">
        <v>0.47171930688882652</v>
      </c>
      <c r="C52" s="404">
        <v>1.5888525947204331</v>
      </c>
      <c r="D52" s="404" t="s">
        <v>32</v>
      </c>
      <c r="E52" s="405" t="s">
        <v>26</v>
      </c>
      <c r="F52" s="406" t="s">
        <v>14</v>
      </c>
      <c r="G52" s="407" t="s">
        <v>9</v>
      </c>
    </row>
    <row r="53" spans="1:7" x14ac:dyDescent="0.25">
      <c r="A53" s="403">
        <v>-2.2128147229714221</v>
      </c>
      <c r="B53" s="404">
        <v>-1.1775118706029959</v>
      </c>
      <c r="C53" s="404">
        <v>-2.2149646771875111</v>
      </c>
      <c r="D53" s="404" t="s">
        <v>28</v>
      </c>
      <c r="E53" s="405" t="s">
        <v>26</v>
      </c>
      <c r="F53" s="404" t="s">
        <v>7</v>
      </c>
      <c r="G53" s="407" t="s">
        <v>9</v>
      </c>
    </row>
    <row r="54" spans="1:7" x14ac:dyDescent="0.25">
      <c r="A54" s="403">
        <v>-1.81883434294305</v>
      </c>
      <c r="B54" s="404">
        <v>-1.3487392037331629</v>
      </c>
      <c r="C54" s="404">
        <v>-0.54335169274308204</v>
      </c>
      <c r="D54" s="404" t="s">
        <v>25</v>
      </c>
      <c r="E54" s="405" t="s">
        <v>26</v>
      </c>
      <c r="F54" s="404" t="s">
        <v>7</v>
      </c>
      <c r="G54" s="407" t="s">
        <v>9</v>
      </c>
    </row>
    <row r="55" spans="1:7" x14ac:dyDescent="0.25">
      <c r="A55" s="403">
        <v>-1.777358525848358</v>
      </c>
      <c r="B55" s="404">
        <v>-1.2133385132046881</v>
      </c>
      <c r="C55" s="404">
        <v>2.5875930595976708</v>
      </c>
      <c r="D55" s="404" t="s">
        <v>38</v>
      </c>
      <c r="E55" s="405" t="s">
        <v>26</v>
      </c>
      <c r="F55" s="406" t="s">
        <v>14</v>
      </c>
      <c r="G55" s="408" t="s">
        <v>18</v>
      </c>
    </row>
    <row r="56" spans="1:7" x14ac:dyDescent="0.25">
      <c r="A56" s="45">
        <v>-1.4717157645121881</v>
      </c>
      <c r="B56" s="1">
        <v>-8.5521567433750362E-2</v>
      </c>
      <c r="C56" s="1">
        <v>-0.68046000874021839</v>
      </c>
      <c r="D56" s="1" t="s">
        <v>13</v>
      </c>
      <c r="E56" s="309" t="s">
        <v>8</v>
      </c>
      <c r="F56" s="310" t="s">
        <v>14</v>
      </c>
      <c r="G56" s="311" t="s">
        <v>9</v>
      </c>
    </row>
    <row r="57" spans="1:7" x14ac:dyDescent="0.25">
      <c r="A57" s="45">
        <v>-1.2483474805253121</v>
      </c>
      <c r="B57" s="1">
        <v>-1.157945612226478</v>
      </c>
      <c r="C57" s="1">
        <v>-1.1172793483207339</v>
      </c>
      <c r="D57" s="1" t="s">
        <v>29</v>
      </c>
      <c r="E57" s="308" t="s">
        <v>26</v>
      </c>
      <c r="F57" s="1" t="s">
        <v>7</v>
      </c>
      <c r="G57" s="311" t="s">
        <v>9</v>
      </c>
    </row>
    <row r="58" spans="1:7" x14ac:dyDescent="0.25">
      <c r="A58" s="45">
        <v>-1.2443806156091579</v>
      </c>
      <c r="B58" s="1">
        <v>0.9568949545005293</v>
      </c>
      <c r="C58" s="1">
        <v>-1.088926909771859</v>
      </c>
      <c r="D58" s="1" t="s">
        <v>23</v>
      </c>
      <c r="E58" s="309" t="s">
        <v>8</v>
      </c>
      <c r="F58" s="310" t="s">
        <v>14</v>
      </c>
      <c r="G58" s="307" t="s">
        <v>18</v>
      </c>
    </row>
    <row r="59" spans="1:7" x14ac:dyDescent="0.25">
      <c r="A59" s="45">
        <v>-1.182091232395988</v>
      </c>
      <c r="B59" s="1">
        <v>-1.6380785761277701</v>
      </c>
      <c r="C59" s="1">
        <v>-0.28864622149394081</v>
      </c>
      <c r="D59" s="1" t="s">
        <v>34</v>
      </c>
      <c r="E59" s="308" t="s">
        <v>26</v>
      </c>
      <c r="F59" s="1" t="s">
        <v>7</v>
      </c>
      <c r="G59" s="307" t="s">
        <v>18</v>
      </c>
    </row>
    <row r="60" spans="1:7" x14ac:dyDescent="0.25">
      <c r="A60" s="45">
        <v>-1.059627755425345</v>
      </c>
      <c r="B60" s="1">
        <v>0.60281157229109683</v>
      </c>
      <c r="C60" s="1">
        <v>0.24929085656497091</v>
      </c>
      <c r="D60" s="1" t="s">
        <v>22</v>
      </c>
      <c r="E60" s="309" t="s">
        <v>8</v>
      </c>
      <c r="F60" s="310" t="s">
        <v>14</v>
      </c>
      <c r="G60" s="307" t="s">
        <v>18</v>
      </c>
    </row>
    <row r="61" spans="1:7" x14ac:dyDescent="0.25">
      <c r="A61" s="45">
        <v>-0.9696142692523072</v>
      </c>
      <c r="B61" s="1">
        <v>0.71155802612390706</v>
      </c>
      <c r="C61" s="1">
        <v>-0.80493910591346773</v>
      </c>
      <c r="D61" s="1" t="s">
        <v>16</v>
      </c>
      <c r="E61" s="309" t="s">
        <v>8</v>
      </c>
      <c r="F61" s="310" t="s">
        <v>14</v>
      </c>
      <c r="G61" s="311" t="s">
        <v>9</v>
      </c>
    </row>
    <row r="62" spans="1:7" x14ac:dyDescent="0.25">
      <c r="A62" s="45">
        <v>0.46662786998449651</v>
      </c>
      <c r="B62" s="1">
        <v>5.3807570361471848</v>
      </c>
      <c r="C62" s="1">
        <v>-0.88868833485661625</v>
      </c>
      <c r="D62" s="1" t="s">
        <v>36</v>
      </c>
      <c r="E62" s="308" t="s">
        <v>26</v>
      </c>
      <c r="F62" s="310" t="s">
        <v>14</v>
      </c>
      <c r="G62" s="307" t="s">
        <v>18</v>
      </c>
    </row>
    <row r="63" spans="1:7" x14ac:dyDescent="0.25">
      <c r="A63" s="45">
        <v>0.50831151770105798</v>
      </c>
      <c r="B63" s="1">
        <v>-2.4829221952690479</v>
      </c>
      <c r="C63" s="1">
        <v>-1.557819084544358</v>
      </c>
      <c r="D63" s="1" t="s">
        <v>33</v>
      </c>
      <c r="E63" s="308" t="s">
        <v>26</v>
      </c>
      <c r="F63" s="1" t="s">
        <v>7</v>
      </c>
      <c r="G63" s="307" t="s">
        <v>18</v>
      </c>
    </row>
    <row r="64" spans="1:7" x14ac:dyDescent="0.25">
      <c r="A64" s="154">
        <v>0.99328848012308613</v>
      </c>
      <c r="B64" s="85">
        <v>-0.40710067008642947</v>
      </c>
      <c r="C64" s="85">
        <v>-0.38410177178039989</v>
      </c>
      <c r="D64" s="85" t="s">
        <v>20</v>
      </c>
      <c r="E64" s="312" t="s">
        <v>8</v>
      </c>
      <c r="F64" s="85" t="s">
        <v>7</v>
      </c>
      <c r="G64" s="303" t="s">
        <v>18</v>
      </c>
    </row>
    <row r="65" spans="1:7" x14ac:dyDescent="0.25">
      <c r="A65" s="154">
        <v>1.4665475445786551</v>
      </c>
      <c r="B65" s="85">
        <v>-0.24889843589678429</v>
      </c>
      <c r="C65" s="85">
        <v>1.7511799462124971</v>
      </c>
      <c r="D65" s="85" t="s">
        <v>21</v>
      </c>
      <c r="E65" s="312" t="s">
        <v>8</v>
      </c>
      <c r="F65" s="85" t="s">
        <v>7</v>
      </c>
      <c r="G65" s="303" t="s">
        <v>18</v>
      </c>
    </row>
    <row r="66" spans="1:7" x14ac:dyDescent="0.25">
      <c r="A66" s="154">
        <v>1.593648863053472</v>
      </c>
      <c r="B66" s="85">
        <v>1.2220841127843021</v>
      </c>
      <c r="C66" s="85">
        <v>2.5772484088379182</v>
      </c>
      <c r="D66" s="85" t="s">
        <v>12</v>
      </c>
      <c r="E66" s="312" t="s">
        <v>8</v>
      </c>
      <c r="F66" s="85" t="s">
        <v>7</v>
      </c>
      <c r="G66" s="313" t="s">
        <v>9</v>
      </c>
    </row>
    <row r="67" spans="1:7" x14ac:dyDescent="0.25">
      <c r="A67" s="154">
        <v>2.269986712116522</v>
      </c>
      <c r="B67" s="85">
        <v>-4.1060260321991793</v>
      </c>
      <c r="C67" s="85">
        <v>0.42421488973157367</v>
      </c>
      <c r="D67" s="85" t="s">
        <v>11</v>
      </c>
      <c r="E67" s="312" t="s">
        <v>8</v>
      </c>
      <c r="F67" s="85" t="s">
        <v>7</v>
      </c>
      <c r="G67" s="313" t="s">
        <v>9</v>
      </c>
    </row>
    <row r="68" spans="1:7" x14ac:dyDescent="0.25">
      <c r="A68" s="154">
        <v>2.5657670471880141</v>
      </c>
      <c r="B68" s="85">
        <v>2.5944228090514461</v>
      </c>
      <c r="C68" s="85">
        <v>-3.3943706193378748E-2</v>
      </c>
      <c r="D68" s="85" t="s">
        <v>24</v>
      </c>
      <c r="E68" s="312" t="s">
        <v>8</v>
      </c>
      <c r="F68" s="314" t="s">
        <v>14</v>
      </c>
      <c r="G68" s="303" t="s">
        <v>18</v>
      </c>
    </row>
    <row r="69" spans="1:7" x14ac:dyDescent="0.25">
      <c r="A69" s="154">
        <v>2.6706918622452389</v>
      </c>
      <c r="B69" s="85">
        <v>1.309845331103457</v>
      </c>
      <c r="C69" s="85">
        <v>-0.92314529370854825</v>
      </c>
      <c r="D69" s="85" t="s">
        <v>6</v>
      </c>
      <c r="E69" s="312" t="s">
        <v>8</v>
      </c>
      <c r="F69" s="85" t="s">
        <v>7</v>
      </c>
      <c r="G69" s="313" t="s">
        <v>9</v>
      </c>
    </row>
    <row r="70" spans="1:7" x14ac:dyDescent="0.25">
      <c r="A70" s="154">
        <v>3.09553516332292</v>
      </c>
      <c r="B70" s="85">
        <v>-1.9005228450657869</v>
      </c>
      <c r="C70" s="85">
        <v>-3.9287178025098117E-2</v>
      </c>
      <c r="D70" s="85" t="s">
        <v>15</v>
      </c>
      <c r="E70" s="312" t="s">
        <v>8</v>
      </c>
      <c r="F70" s="314" t="s">
        <v>14</v>
      </c>
      <c r="G70" s="313" t="s">
        <v>9</v>
      </c>
    </row>
    <row r="71" spans="1:7" x14ac:dyDescent="0.25">
      <c r="A71" s="154">
        <v>3.9991971113478479</v>
      </c>
      <c r="B71" s="85">
        <v>0.65319756219251668</v>
      </c>
      <c r="C71" s="85">
        <v>1.463075968027308</v>
      </c>
      <c r="D71" s="85" t="s">
        <v>10</v>
      </c>
      <c r="E71" s="312" t="s">
        <v>8</v>
      </c>
      <c r="F71" s="85" t="s">
        <v>7</v>
      </c>
      <c r="G71" s="313" t="s">
        <v>9</v>
      </c>
    </row>
    <row r="72" spans="1:7" x14ac:dyDescent="0.25">
      <c r="A72" s="154">
        <v>4.9573744008116511</v>
      </c>
      <c r="B72" s="85">
        <v>-4.8874029395991447E-2</v>
      </c>
      <c r="C72" s="85">
        <v>-4.7826149134165719E-2</v>
      </c>
      <c r="D72" s="85" t="s">
        <v>19</v>
      </c>
      <c r="E72" s="312" t="s">
        <v>8</v>
      </c>
      <c r="F72" s="85" t="s">
        <v>7</v>
      </c>
      <c r="G72" s="303" t="s">
        <v>18</v>
      </c>
    </row>
    <row r="73" spans="1:7" ht="15.75" thickBot="1" x14ac:dyDescent="0.3">
      <c r="A73" s="315">
        <v>5.8952585869667846</v>
      </c>
      <c r="B73" s="316">
        <v>-0.2131545675568802</v>
      </c>
      <c r="C73" s="316">
        <v>-1.034269630638438</v>
      </c>
      <c r="D73" s="316" t="s">
        <v>17</v>
      </c>
      <c r="E73" s="317" t="s">
        <v>8</v>
      </c>
      <c r="F73" s="316" t="s">
        <v>7</v>
      </c>
      <c r="G73" s="31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topLeftCell="A7" workbookViewId="0">
      <selection activeCell="F45" sqref="F45"/>
    </sheetView>
  </sheetViews>
  <sheetFormatPr baseColWidth="10" defaultRowHeight="15" x14ac:dyDescent="0.25"/>
  <cols>
    <col min="1" max="1" width="17.7109375" bestFit="1" customWidth="1"/>
    <col min="2" max="2" width="15" bestFit="1" customWidth="1"/>
    <col min="3" max="3" width="19.140625" bestFit="1" customWidth="1"/>
    <col min="4" max="4" width="18.85546875" bestFit="1" customWidth="1"/>
    <col min="5" max="5" width="20" bestFit="1" customWidth="1"/>
    <col min="6" max="6" width="19" customWidth="1"/>
    <col min="7" max="7" width="16.28515625" bestFit="1" customWidth="1"/>
    <col min="8" max="8" width="19.140625" bestFit="1" customWidth="1"/>
    <col min="9" max="9" width="18.85546875" bestFit="1" customWidth="1"/>
    <col min="11" max="12" width="16.28515625" bestFit="1" customWidth="1"/>
    <col min="13" max="13" width="19.140625" bestFit="1" customWidth="1"/>
    <col min="14" max="14" width="18.85546875" bestFit="1" customWidth="1"/>
  </cols>
  <sheetData>
    <row r="1" spans="1:8" ht="18" thickBot="1" x14ac:dyDescent="0.3">
      <c r="A1" s="409" t="s">
        <v>61</v>
      </c>
      <c r="B1" s="410"/>
      <c r="C1" s="410"/>
      <c r="D1" s="410"/>
      <c r="E1" s="410"/>
      <c r="F1" s="410"/>
      <c r="G1" s="411"/>
      <c r="H1" s="69"/>
    </row>
    <row r="2" spans="1:8" ht="15.75" thickBot="1" x14ac:dyDescent="0.3">
      <c r="A2" s="97" t="s">
        <v>40</v>
      </c>
      <c r="B2" s="98" t="s">
        <v>39</v>
      </c>
      <c r="C2" s="98" t="s">
        <v>53</v>
      </c>
      <c r="D2" s="98" t="s">
        <v>166</v>
      </c>
      <c r="E2" s="99" t="s">
        <v>62</v>
      </c>
      <c r="F2" s="99" t="s">
        <v>63</v>
      </c>
      <c r="G2" s="100" t="s">
        <v>64</v>
      </c>
    </row>
    <row r="3" spans="1:8" x14ac:dyDescent="0.25">
      <c r="A3" s="102" t="s">
        <v>17</v>
      </c>
      <c r="B3" s="103" t="s">
        <v>8</v>
      </c>
      <c r="C3" s="103" t="s">
        <v>18</v>
      </c>
      <c r="D3" s="103" t="s">
        <v>7</v>
      </c>
      <c r="E3" s="106">
        <v>4.78024326E-2</v>
      </c>
      <c r="F3" s="106">
        <v>0.25504557090000002</v>
      </c>
      <c r="G3" s="107">
        <v>0.16327816445999999</v>
      </c>
    </row>
    <row r="4" spans="1:8" x14ac:dyDescent="0.25">
      <c r="A4" s="9" t="s">
        <v>19</v>
      </c>
      <c r="B4" s="10" t="s">
        <v>8</v>
      </c>
      <c r="C4" s="10" t="s">
        <v>18</v>
      </c>
      <c r="D4" s="10" t="s">
        <v>7</v>
      </c>
      <c r="E4" s="66">
        <v>5.6633761499999997E-2</v>
      </c>
      <c r="F4" s="66">
        <v>0.23036477220000001</v>
      </c>
      <c r="G4" s="70">
        <v>0.16641638199</v>
      </c>
    </row>
    <row r="5" spans="1:8" x14ac:dyDescent="0.25">
      <c r="A5" s="9" t="s">
        <v>20</v>
      </c>
      <c r="B5" s="10" t="s">
        <v>8</v>
      </c>
      <c r="C5" s="10" t="s">
        <v>18</v>
      </c>
      <c r="D5" s="10" t="s">
        <v>7</v>
      </c>
      <c r="E5" s="66">
        <v>4.6521342089999994E-2</v>
      </c>
      <c r="F5" s="66">
        <v>0.20965039256999998</v>
      </c>
      <c r="G5" s="70">
        <v>0.14076622787999998</v>
      </c>
    </row>
    <row r="6" spans="1:8" x14ac:dyDescent="0.25">
      <c r="A6" s="9" t="s">
        <v>21</v>
      </c>
      <c r="B6" s="10" t="s">
        <v>8</v>
      </c>
      <c r="C6" s="10" t="s">
        <v>18</v>
      </c>
      <c r="D6" s="10" t="s">
        <v>7</v>
      </c>
      <c r="E6" s="66">
        <v>4.8175232849999992E-2</v>
      </c>
      <c r="F6" s="66">
        <v>0.22659180995999997</v>
      </c>
      <c r="G6" s="70">
        <v>0.15678692165999999</v>
      </c>
    </row>
    <row r="7" spans="1:8" x14ac:dyDescent="0.25">
      <c r="A7" s="14" t="s">
        <v>22</v>
      </c>
      <c r="B7" s="15" t="s">
        <v>8</v>
      </c>
      <c r="C7" s="15" t="s">
        <v>18</v>
      </c>
      <c r="D7" s="15" t="s">
        <v>14</v>
      </c>
      <c r="E7" s="67">
        <v>5.1497111820000011E-2</v>
      </c>
      <c r="F7" s="67">
        <v>0.27082536930000001</v>
      </c>
      <c r="G7" s="71">
        <v>0.16677752022000003</v>
      </c>
    </row>
    <row r="8" spans="1:8" x14ac:dyDescent="0.25">
      <c r="A8" s="14" t="s">
        <v>23</v>
      </c>
      <c r="B8" s="15" t="s">
        <v>8</v>
      </c>
      <c r="C8" s="15" t="s">
        <v>18</v>
      </c>
      <c r="D8" s="15" t="s">
        <v>14</v>
      </c>
      <c r="E8" s="67">
        <v>5.3196061470000007E-2</v>
      </c>
      <c r="F8" s="67">
        <v>0.23722060641000001</v>
      </c>
      <c r="G8" s="71">
        <v>0.16184371011000001</v>
      </c>
    </row>
    <row r="9" spans="1:8" x14ac:dyDescent="0.25">
      <c r="A9" s="14" t="s">
        <v>24</v>
      </c>
      <c r="B9" s="15" t="s">
        <v>8</v>
      </c>
      <c r="C9" s="15" t="s">
        <v>18</v>
      </c>
      <c r="D9" s="15" t="s">
        <v>14</v>
      </c>
      <c r="E9" s="67">
        <v>5.8945205970000004E-2</v>
      </c>
      <c r="F9" s="67">
        <v>0.24988559789999998</v>
      </c>
      <c r="G9" s="71">
        <v>0.17287621680000001</v>
      </c>
    </row>
    <row r="10" spans="1:8" x14ac:dyDescent="0.25">
      <c r="A10" s="9" t="s">
        <v>6</v>
      </c>
      <c r="B10" s="10" t="s">
        <v>8</v>
      </c>
      <c r="C10" s="10" t="s">
        <v>9</v>
      </c>
      <c r="D10" s="10" t="s">
        <v>7</v>
      </c>
      <c r="E10" s="66">
        <v>4.9164664409999996E-2</v>
      </c>
      <c r="F10" s="66">
        <v>0.18524924885999997</v>
      </c>
      <c r="G10" s="70">
        <v>0.14711718381</v>
      </c>
    </row>
    <row r="11" spans="1:8" x14ac:dyDescent="0.25">
      <c r="A11" s="9" t="s">
        <v>10</v>
      </c>
      <c r="B11" s="10" t="s">
        <v>8</v>
      </c>
      <c r="C11" s="10" t="s">
        <v>9</v>
      </c>
      <c r="D11" s="10" t="s">
        <v>7</v>
      </c>
      <c r="E11" s="66">
        <v>4.9472821230000005E-2</v>
      </c>
      <c r="F11" s="66">
        <v>0.21972380541000003</v>
      </c>
      <c r="G11" s="70">
        <v>0.15060657216000001</v>
      </c>
    </row>
    <row r="12" spans="1:8" x14ac:dyDescent="0.25">
      <c r="A12" s="9" t="s">
        <v>11</v>
      </c>
      <c r="B12" s="10" t="s">
        <v>8</v>
      </c>
      <c r="C12" s="10" t="s">
        <v>9</v>
      </c>
      <c r="D12" s="10" t="s">
        <v>7</v>
      </c>
      <c r="E12" s="66">
        <v>3.6723511860000002E-2</v>
      </c>
      <c r="F12" s="66">
        <v>0.18935009730000002</v>
      </c>
      <c r="G12" s="70">
        <v>0.12341886201000001</v>
      </c>
    </row>
    <row r="13" spans="1:8" x14ac:dyDescent="0.25">
      <c r="A13" s="9" t="s">
        <v>12</v>
      </c>
      <c r="B13" s="10" t="s">
        <v>8</v>
      </c>
      <c r="C13" s="10" t="s">
        <v>9</v>
      </c>
      <c r="D13" s="10" t="s">
        <v>7</v>
      </c>
      <c r="E13" s="66">
        <v>4.145147322E-2</v>
      </c>
      <c r="F13" s="66">
        <v>0.20610027486000002</v>
      </c>
      <c r="G13" s="70">
        <v>0.14280435219000001</v>
      </c>
    </row>
    <row r="14" spans="1:8" x14ac:dyDescent="0.25">
      <c r="A14" s="14" t="s">
        <v>13</v>
      </c>
      <c r="B14" s="15" t="s">
        <v>8</v>
      </c>
      <c r="C14" s="15" t="s">
        <v>9</v>
      </c>
      <c r="D14" s="15" t="s">
        <v>14</v>
      </c>
      <c r="E14" s="67">
        <v>4.9466741879999998E-2</v>
      </c>
      <c r="F14" s="67">
        <v>0.24252537167999993</v>
      </c>
      <c r="G14" s="71">
        <v>0.16044890133</v>
      </c>
    </row>
    <row r="15" spans="1:8" x14ac:dyDescent="0.25">
      <c r="A15" s="14" t="s">
        <v>15</v>
      </c>
      <c r="B15" s="15" t="s">
        <v>8</v>
      </c>
      <c r="C15" s="15" t="s">
        <v>9</v>
      </c>
      <c r="D15" s="15" t="s">
        <v>14</v>
      </c>
      <c r="E15" s="67">
        <v>4.1956873319999997E-2</v>
      </c>
      <c r="F15" s="67">
        <v>0.18971877389999997</v>
      </c>
      <c r="G15" s="71">
        <v>0.12919499940000001</v>
      </c>
    </row>
    <row r="16" spans="1:8" x14ac:dyDescent="0.25">
      <c r="A16" s="14" t="s">
        <v>16</v>
      </c>
      <c r="B16" s="15" t="s">
        <v>8</v>
      </c>
      <c r="C16" s="15" t="s">
        <v>9</v>
      </c>
      <c r="D16" s="15" t="s">
        <v>14</v>
      </c>
      <c r="E16" s="67">
        <v>4.726968996E-2</v>
      </c>
      <c r="F16" s="67">
        <v>0.20280960986999996</v>
      </c>
      <c r="G16" s="71">
        <v>0.14761862129999997</v>
      </c>
    </row>
    <row r="17" spans="1:7" x14ac:dyDescent="0.25">
      <c r="A17" s="9" t="s">
        <v>33</v>
      </c>
      <c r="B17" s="10" t="s">
        <v>26</v>
      </c>
      <c r="C17" s="10" t="s">
        <v>18</v>
      </c>
      <c r="D17" s="10" t="s">
        <v>7</v>
      </c>
      <c r="E17" s="66">
        <v>4.2252987659999998E-2</v>
      </c>
      <c r="F17" s="66">
        <v>0.20162080545000002</v>
      </c>
      <c r="G17" s="70">
        <v>0.139632492</v>
      </c>
    </row>
    <row r="18" spans="1:7" x14ac:dyDescent="0.25">
      <c r="A18" s="9" t="s">
        <v>34</v>
      </c>
      <c r="B18" s="10" t="s">
        <v>26</v>
      </c>
      <c r="C18" s="10" t="s">
        <v>18</v>
      </c>
      <c r="D18" s="10" t="s">
        <v>7</v>
      </c>
      <c r="E18" s="66">
        <v>4.5207669000000006E-2</v>
      </c>
      <c r="F18" s="66">
        <v>0.17424930899999999</v>
      </c>
      <c r="G18" s="70">
        <v>0.13152188400000001</v>
      </c>
    </row>
    <row r="19" spans="1:7" x14ac:dyDescent="0.25">
      <c r="A19" s="9" t="s">
        <v>35</v>
      </c>
      <c r="B19" s="10" t="s">
        <v>26</v>
      </c>
      <c r="C19" s="10" t="s">
        <v>18</v>
      </c>
      <c r="D19" s="10" t="s">
        <v>7</v>
      </c>
      <c r="E19" s="66">
        <v>4.5435819000000009E-2</v>
      </c>
      <c r="F19" s="66">
        <v>0.18369928200000002</v>
      </c>
      <c r="G19" s="70">
        <v>0.139368723</v>
      </c>
    </row>
    <row r="20" spans="1:7" x14ac:dyDescent="0.25">
      <c r="A20" s="14" t="s">
        <v>36</v>
      </c>
      <c r="B20" s="15" t="s">
        <v>26</v>
      </c>
      <c r="C20" s="15" t="s">
        <v>18</v>
      </c>
      <c r="D20" s="15" t="s">
        <v>14</v>
      </c>
      <c r="E20" s="67">
        <v>6.0696519000000004E-2</v>
      </c>
      <c r="F20" s="67">
        <v>0.21612193200000002</v>
      </c>
      <c r="G20" s="71">
        <v>0.168696138</v>
      </c>
    </row>
    <row r="21" spans="1:7" x14ac:dyDescent="0.25">
      <c r="A21" s="14" t="s">
        <v>37</v>
      </c>
      <c r="B21" s="15" t="s">
        <v>26</v>
      </c>
      <c r="C21" s="15" t="s">
        <v>18</v>
      </c>
      <c r="D21" s="15" t="s">
        <v>14</v>
      </c>
      <c r="E21" s="67">
        <v>4.258522545E-2</v>
      </c>
      <c r="F21" s="67">
        <v>0.22411363074000004</v>
      </c>
      <c r="G21" s="71">
        <v>0.14272447551</v>
      </c>
    </row>
    <row r="22" spans="1:7" x14ac:dyDescent="0.25">
      <c r="A22" s="14" t="s">
        <v>38</v>
      </c>
      <c r="B22" s="15" t="s">
        <v>26</v>
      </c>
      <c r="C22" s="15" t="s">
        <v>18</v>
      </c>
      <c r="D22" s="15" t="s">
        <v>14</v>
      </c>
      <c r="E22" s="67">
        <v>4.2878273700000004E-2</v>
      </c>
      <c r="F22" s="67">
        <v>0.20004273875999998</v>
      </c>
      <c r="G22" s="71">
        <v>0.13739706305999999</v>
      </c>
    </row>
    <row r="23" spans="1:7" x14ac:dyDescent="0.25">
      <c r="A23" s="9" t="s">
        <v>25</v>
      </c>
      <c r="B23" s="10" t="s">
        <v>26</v>
      </c>
      <c r="C23" s="10" t="s">
        <v>9</v>
      </c>
      <c r="D23" s="10" t="s">
        <v>7</v>
      </c>
      <c r="E23" s="66">
        <v>5.131838733E-2</v>
      </c>
      <c r="F23" s="66">
        <v>0.22864189982999999</v>
      </c>
      <c r="G23" s="70">
        <v>0.16149204299999997</v>
      </c>
    </row>
    <row r="24" spans="1:7" x14ac:dyDescent="0.25">
      <c r="A24" s="9" t="s">
        <v>27</v>
      </c>
      <c r="B24" s="10" t="s">
        <v>26</v>
      </c>
      <c r="C24" s="10" t="s">
        <v>9</v>
      </c>
      <c r="D24" s="10" t="s">
        <v>7</v>
      </c>
      <c r="E24" s="66">
        <v>4.6417692299999994E-2</v>
      </c>
      <c r="F24" s="66">
        <v>0.20829364400999997</v>
      </c>
      <c r="G24" s="70">
        <v>0.15209390637</v>
      </c>
    </row>
    <row r="25" spans="1:7" x14ac:dyDescent="0.25">
      <c r="A25" s="9" t="s">
        <v>28</v>
      </c>
      <c r="B25" s="10" t="s">
        <v>26</v>
      </c>
      <c r="C25" s="10" t="s">
        <v>9</v>
      </c>
      <c r="D25" s="10" t="s">
        <v>7</v>
      </c>
      <c r="E25" s="66">
        <v>4.1335202999999994E-2</v>
      </c>
      <c r="F25" s="66">
        <v>0.16063027499999999</v>
      </c>
      <c r="G25" s="70">
        <v>0.12243948599999999</v>
      </c>
    </row>
    <row r="26" spans="1:7" x14ac:dyDescent="0.25">
      <c r="A26" s="9" t="s">
        <v>29</v>
      </c>
      <c r="B26" s="10" t="s">
        <v>26</v>
      </c>
      <c r="C26" s="10" t="s">
        <v>9</v>
      </c>
      <c r="D26" s="10" t="s">
        <v>7</v>
      </c>
      <c r="E26" s="66">
        <v>3.9704183999999997E-2</v>
      </c>
      <c r="F26" s="66">
        <v>0.169987467</v>
      </c>
      <c r="G26" s="70">
        <v>0.124693101</v>
      </c>
    </row>
    <row r="27" spans="1:7" x14ac:dyDescent="0.25">
      <c r="A27" s="14" t="s">
        <v>30</v>
      </c>
      <c r="B27" s="15" t="s">
        <v>26</v>
      </c>
      <c r="C27" s="15" t="s">
        <v>9</v>
      </c>
      <c r="D27" s="15" t="s">
        <v>14</v>
      </c>
      <c r="E27" s="67">
        <v>5.7546021000000003E-2</v>
      </c>
      <c r="F27" s="67">
        <v>0.20790295500000003</v>
      </c>
      <c r="G27" s="71">
        <v>0.164276112</v>
      </c>
    </row>
    <row r="28" spans="1:7" x14ac:dyDescent="0.25">
      <c r="A28" s="14" t="s">
        <v>31</v>
      </c>
      <c r="B28" s="15" t="s">
        <v>26</v>
      </c>
      <c r="C28" s="15" t="s">
        <v>9</v>
      </c>
      <c r="D28" s="15" t="s">
        <v>14</v>
      </c>
      <c r="E28" s="67">
        <v>5.2369551E-2</v>
      </c>
      <c r="F28" s="67">
        <v>0.19318829400000001</v>
      </c>
      <c r="G28" s="71">
        <v>0.15519117900000001</v>
      </c>
    </row>
    <row r="29" spans="1:7" ht="15.75" thickBot="1" x14ac:dyDescent="0.3">
      <c r="A29" s="19" t="s">
        <v>32</v>
      </c>
      <c r="B29" s="20" t="s">
        <v>26</v>
      </c>
      <c r="C29" s="20" t="s">
        <v>9</v>
      </c>
      <c r="D29" s="20" t="s">
        <v>14</v>
      </c>
      <c r="E29" s="68">
        <v>3.9408747269999995E-2</v>
      </c>
      <c r="F29" s="68">
        <v>0.21410867939999997</v>
      </c>
      <c r="G29" s="72">
        <v>0.13705509017999998</v>
      </c>
    </row>
    <row r="30" spans="1:7" ht="15.75" thickBot="1" x14ac:dyDescent="0.3"/>
    <row r="31" spans="1:7" ht="15.75" thickBot="1" x14ac:dyDescent="0.3">
      <c r="A31" s="409" t="s">
        <v>41</v>
      </c>
      <c r="B31" s="410"/>
      <c r="C31" s="410"/>
      <c r="D31" s="410"/>
      <c r="E31" s="410"/>
      <c r="F31" s="411"/>
    </row>
    <row r="32" spans="1:7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76" t="s">
        <v>42</v>
      </c>
      <c r="F32" s="76" t="s">
        <v>47</v>
      </c>
    </row>
    <row r="33" spans="1:6" x14ac:dyDescent="0.25">
      <c r="A33" s="77" t="s">
        <v>62</v>
      </c>
      <c r="B33" s="78">
        <v>0.45619999999999999</v>
      </c>
      <c r="C33" s="58">
        <v>0.20880000000000001</v>
      </c>
      <c r="D33" s="79">
        <v>0.1048</v>
      </c>
      <c r="E33" s="80" t="s">
        <v>44</v>
      </c>
      <c r="F33" s="80" t="s">
        <v>44</v>
      </c>
    </row>
    <row r="34" spans="1:6" x14ac:dyDescent="0.25">
      <c r="A34" s="25" t="s">
        <v>63</v>
      </c>
      <c r="B34" s="23">
        <v>6.0000000000000001E-3</v>
      </c>
      <c r="C34" s="1">
        <v>3.0099999999999998E-2</v>
      </c>
      <c r="D34" s="34">
        <v>3.09E-2</v>
      </c>
      <c r="E34" s="73" t="s">
        <v>65</v>
      </c>
      <c r="F34" s="36" t="s">
        <v>44</v>
      </c>
    </row>
    <row r="35" spans="1:6" ht="15.75" thickBot="1" x14ac:dyDescent="0.3">
      <c r="A35" s="26" t="s">
        <v>64</v>
      </c>
      <c r="B35" s="24">
        <v>0.1482</v>
      </c>
      <c r="C35" s="4">
        <v>0.15540000000000001</v>
      </c>
      <c r="D35" s="35">
        <v>7.51E-2</v>
      </c>
      <c r="E35" s="37" t="s">
        <v>44</v>
      </c>
      <c r="F35" s="37" t="s">
        <v>44</v>
      </c>
    </row>
    <row r="36" spans="1:6" ht="15.75" thickBot="1" x14ac:dyDescent="0.3"/>
    <row r="37" spans="1:6" ht="46.5" customHeight="1" thickBot="1" x14ac:dyDescent="0.3">
      <c r="A37" s="412" t="s">
        <v>173</v>
      </c>
      <c r="B37" s="413"/>
      <c r="C37" s="413"/>
      <c r="D37" s="414"/>
    </row>
    <row r="38" spans="1:6" ht="15.75" thickBot="1" x14ac:dyDescent="0.3">
      <c r="A38" s="42" t="s">
        <v>66</v>
      </c>
      <c r="B38" s="43" t="s">
        <v>167</v>
      </c>
      <c r="C38" s="43" t="s">
        <v>42</v>
      </c>
      <c r="D38" s="44" t="s">
        <v>47</v>
      </c>
    </row>
    <row r="39" spans="1:6" ht="15.75" thickBot="1" x14ac:dyDescent="0.3">
      <c r="A39" s="38">
        <v>2.8E-3</v>
      </c>
      <c r="B39" s="39">
        <v>3.09E-2</v>
      </c>
      <c r="C39" s="40" t="s">
        <v>44</v>
      </c>
      <c r="D39" s="41" t="s">
        <v>44</v>
      </c>
    </row>
    <row r="40" spans="1:6" ht="15.75" thickBot="1" x14ac:dyDescent="0.3">
      <c r="A40" s="420" t="s">
        <v>46</v>
      </c>
      <c r="B40" s="421"/>
      <c r="C40" s="421"/>
      <c r="D40" s="422"/>
    </row>
    <row r="41" spans="1:6" ht="17.25" customHeight="1" thickBot="1" x14ac:dyDescent="0.3">
      <c r="A41" s="334" t="s">
        <v>204</v>
      </c>
      <c r="B41" s="333" t="s">
        <v>69</v>
      </c>
      <c r="C41" s="64" t="s">
        <v>70</v>
      </c>
      <c r="D41" s="65" t="s">
        <v>71</v>
      </c>
    </row>
    <row r="42" spans="1:6" x14ac:dyDescent="0.25">
      <c r="A42" s="57" t="s">
        <v>68</v>
      </c>
      <c r="B42" s="52">
        <v>4.9200000000000001E-2</v>
      </c>
      <c r="C42" s="53">
        <v>0.18790000000000001</v>
      </c>
      <c r="D42" s="335">
        <v>6.59E-2</v>
      </c>
    </row>
    <row r="43" spans="1:6" x14ac:dyDescent="0.25">
      <c r="A43" s="48" t="s">
        <v>69</v>
      </c>
      <c r="B43" s="45"/>
      <c r="C43" s="1">
        <v>0.81889999999999996</v>
      </c>
      <c r="D43" s="3">
        <v>0.98550000000000004</v>
      </c>
    </row>
    <row r="44" spans="1:6" ht="15.75" thickBot="1" x14ac:dyDescent="0.3">
      <c r="A44" s="49" t="s">
        <v>70</v>
      </c>
      <c r="B44" s="46"/>
      <c r="C44" s="4"/>
      <c r="D44" s="5">
        <v>0.93969999999999998</v>
      </c>
    </row>
    <row r="45" spans="1:6" ht="15.75" thickBot="1" x14ac:dyDescent="0.3">
      <c r="A45" s="334" t="s">
        <v>205</v>
      </c>
      <c r="B45" s="56" t="s">
        <v>69</v>
      </c>
      <c r="C45" s="50" t="s">
        <v>70</v>
      </c>
      <c r="D45" s="51" t="s">
        <v>71</v>
      </c>
    </row>
    <row r="46" spans="1:6" x14ac:dyDescent="0.25">
      <c r="A46" s="57" t="s">
        <v>68</v>
      </c>
      <c r="B46" s="52">
        <v>0.1203</v>
      </c>
      <c r="C46" s="53">
        <v>9.9099999999999994E-2</v>
      </c>
      <c r="D46" s="54">
        <v>4.5499999999999999E-2</v>
      </c>
    </row>
    <row r="47" spans="1:6" x14ac:dyDescent="0.25">
      <c r="A47" s="48" t="s">
        <v>69</v>
      </c>
      <c r="B47" s="45"/>
      <c r="C47" s="1">
        <v>0.99960000000000004</v>
      </c>
      <c r="D47" s="3">
        <v>0.95750000000000002</v>
      </c>
    </row>
    <row r="48" spans="1:6" ht="15.75" thickBot="1" x14ac:dyDescent="0.3">
      <c r="A48" s="49" t="s">
        <v>70</v>
      </c>
      <c r="B48" s="46"/>
      <c r="C48" s="4"/>
      <c r="D48" s="5">
        <v>0.97809999999999997</v>
      </c>
    </row>
  </sheetData>
  <mergeCells count="4">
    <mergeCell ref="A31:F31"/>
    <mergeCell ref="A1:G1"/>
    <mergeCell ref="A37:D37"/>
    <mergeCell ref="A40:D40"/>
  </mergeCells>
  <conditionalFormatting sqref="B33:D35">
    <cfRule type="cellIs" dxfId="101" priority="99" operator="lessThan">
      <formula>0.01</formula>
    </cfRule>
    <cfRule type="cellIs" dxfId="100" priority="100" operator="between">
      <formula>0.05</formula>
      <formula>0.01</formula>
    </cfRule>
  </conditionalFormatting>
  <conditionalFormatting sqref="A39">
    <cfRule type="cellIs" dxfId="99" priority="97" operator="lessThan">
      <formula>0.01</formula>
    </cfRule>
    <cfRule type="cellIs" dxfId="98" priority="98" operator="between">
      <formula>0.05</formula>
      <formula>0.01</formula>
    </cfRule>
  </conditionalFormatting>
  <conditionalFormatting sqref="B39">
    <cfRule type="cellIs" dxfId="97" priority="95" operator="lessThan">
      <formula>0.01</formula>
    </cfRule>
    <cfRule type="cellIs" dxfId="96" priority="96" operator="between">
      <formula>0.05</formula>
      <formula>0.01</formula>
    </cfRule>
  </conditionalFormatting>
  <conditionalFormatting sqref="B42">
    <cfRule type="cellIs" dxfId="95" priority="25" operator="lessThan">
      <formula>0.01</formula>
    </cfRule>
    <cfRule type="cellIs" dxfId="94" priority="26" operator="between">
      <formula>0.05</formula>
      <formula>0.01</formula>
    </cfRule>
  </conditionalFormatting>
  <conditionalFormatting sqref="C42">
    <cfRule type="cellIs" dxfId="93" priority="23" operator="lessThan">
      <formula>0.01</formula>
    </cfRule>
    <cfRule type="cellIs" dxfId="92" priority="24" operator="between">
      <formula>0.05</formula>
      <formula>0.01</formula>
    </cfRule>
  </conditionalFormatting>
  <conditionalFormatting sqref="D42">
    <cfRule type="cellIs" dxfId="91" priority="21" operator="lessThan">
      <formula>0.01</formula>
    </cfRule>
    <cfRule type="cellIs" dxfId="90" priority="22" operator="between">
      <formula>0.05</formula>
      <formula>0.01</formula>
    </cfRule>
  </conditionalFormatting>
  <conditionalFormatting sqref="C43">
    <cfRule type="cellIs" dxfId="89" priority="19" operator="lessThan">
      <formula>0.01</formula>
    </cfRule>
    <cfRule type="cellIs" dxfId="88" priority="20" operator="between">
      <formula>0.05</formula>
      <formula>0.01</formula>
    </cfRule>
  </conditionalFormatting>
  <conditionalFormatting sqref="D43">
    <cfRule type="cellIs" dxfId="87" priority="17" operator="lessThan">
      <formula>0.01</formula>
    </cfRule>
    <cfRule type="cellIs" dxfId="86" priority="18" operator="between">
      <formula>0.05</formula>
      <formula>0.01</formula>
    </cfRule>
  </conditionalFormatting>
  <conditionalFormatting sqref="D44">
    <cfRule type="cellIs" dxfId="85" priority="15" operator="lessThan">
      <formula>0.01</formula>
    </cfRule>
    <cfRule type="cellIs" dxfId="84" priority="16" operator="between">
      <formula>0.05</formula>
      <formula>0.01</formula>
    </cfRule>
  </conditionalFormatting>
  <conditionalFormatting sqref="B46">
    <cfRule type="cellIs" dxfId="83" priority="13" operator="lessThan">
      <formula>0.01</formula>
    </cfRule>
    <cfRule type="cellIs" dxfId="82" priority="14" operator="between">
      <formula>0.05</formula>
      <formula>0.01</formula>
    </cfRule>
  </conditionalFormatting>
  <conditionalFormatting sqref="C46">
    <cfRule type="cellIs" dxfId="81" priority="11" operator="lessThan">
      <formula>0.01</formula>
    </cfRule>
    <cfRule type="cellIs" dxfId="80" priority="12" operator="between">
      <formula>0.05</formula>
      <formula>0.01</formula>
    </cfRule>
  </conditionalFormatting>
  <conditionalFormatting sqref="D46">
    <cfRule type="cellIs" dxfId="79" priority="9" operator="lessThan">
      <formula>0.01</formula>
    </cfRule>
    <cfRule type="cellIs" dxfId="78" priority="10" operator="between">
      <formula>0.05</formula>
      <formula>0.01</formula>
    </cfRule>
  </conditionalFormatting>
  <conditionalFormatting sqref="C47">
    <cfRule type="cellIs" dxfId="77" priority="7" operator="lessThan">
      <formula>0.01</formula>
    </cfRule>
    <cfRule type="cellIs" dxfId="76" priority="8" operator="between">
      <formula>0.05</formula>
      <formula>0.01</formula>
    </cfRule>
  </conditionalFormatting>
  <conditionalFormatting sqref="D47">
    <cfRule type="cellIs" dxfId="75" priority="5" operator="lessThan">
      <formula>0.01</formula>
    </cfRule>
    <cfRule type="cellIs" dxfId="74" priority="6" operator="between">
      <formula>0.05</formula>
      <formula>0.01</formula>
    </cfRule>
  </conditionalFormatting>
  <conditionalFormatting sqref="D48">
    <cfRule type="cellIs" dxfId="73" priority="3" operator="lessThan">
      <formula>0.01</formula>
    </cfRule>
    <cfRule type="cellIs" dxfId="72" priority="4" operator="between">
      <formula>0.05</formula>
      <formula>0.01</formula>
    </cfRule>
  </conditionalFormatting>
  <conditionalFormatting sqref="A40:B40">
    <cfRule type="cellIs" dxfId="71" priority="1" operator="lessThan">
      <formula>0.01</formula>
    </cfRule>
    <cfRule type="cellIs" dxfId="70" priority="2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4" workbookViewId="0">
      <selection activeCell="E40" sqref="E40"/>
    </sheetView>
  </sheetViews>
  <sheetFormatPr baseColWidth="10" defaultRowHeight="15" x14ac:dyDescent="0.25"/>
  <cols>
    <col min="1" max="1" width="15" bestFit="1" customWidth="1"/>
    <col min="2" max="2" width="18.42578125" bestFit="1" customWidth="1"/>
    <col min="3" max="3" width="19.140625" bestFit="1" customWidth="1"/>
    <col min="4" max="4" width="18.85546875" bestFit="1" customWidth="1"/>
    <col min="5" max="5" width="29.7109375" bestFit="1" customWidth="1"/>
    <col min="6" max="6" width="18.85546875" bestFit="1" customWidth="1"/>
  </cols>
  <sheetData>
    <row r="1" spans="1:7" ht="15.75" thickBot="1" x14ac:dyDescent="0.3">
      <c r="A1" s="409" t="s">
        <v>200</v>
      </c>
      <c r="B1" s="410"/>
      <c r="C1" s="410"/>
      <c r="D1" s="410"/>
      <c r="E1" s="411"/>
      <c r="F1" s="69"/>
      <c r="G1" s="69"/>
    </row>
    <row r="2" spans="1:7" ht="15.75" thickBot="1" x14ac:dyDescent="0.3">
      <c r="A2" s="97" t="s">
        <v>40</v>
      </c>
      <c r="B2" s="98" t="s">
        <v>39</v>
      </c>
      <c r="C2" s="98" t="s">
        <v>53</v>
      </c>
      <c r="D2" s="98" t="s">
        <v>166</v>
      </c>
      <c r="E2" s="99" t="s">
        <v>73</v>
      </c>
    </row>
    <row r="3" spans="1:7" x14ac:dyDescent="0.25">
      <c r="A3" s="102" t="s">
        <v>17</v>
      </c>
      <c r="B3" s="103" t="s">
        <v>8</v>
      </c>
      <c r="C3" s="103" t="s">
        <v>18</v>
      </c>
      <c r="D3" s="103" t="s">
        <v>7</v>
      </c>
      <c r="E3" s="107">
        <v>6480.4689788690666</v>
      </c>
    </row>
    <row r="4" spans="1:7" x14ac:dyDescent="0.25">
      <c r="A4" s="9" t="s">
        <v>19</v>
      </c>
      <c r="B4" s="10" t="s">
        <v>8</v>
      </c>
      <c r="C4" s="10" t="s">
        <v>18</v>
      </c>
      <c r="D4" s="10" t="s">
        <v>7</v>
      </c>
      <c r="E4" s="70">
        <v>4103.9251499010079</v>
      </c>
    </row>
    <row r="5" spans="1:7" x14ac:dyDescent="0.25">
      <c r="A5" s="9" t="s">
        <v>20</v>
      </c>
      <c r="B5" s="10" t="s">
        <v>8</v>
      </c>
      <c r="C5" s="10" t="s">
        <v>18</v>
      </c>
      <c r="D5" s="10" t="s">
        <v>7</v>
      </c>
      <c r="E5" s="70">
        <v>3654.6392486075997</v>
      </c>
    </row>
    <row r="6" spans="1:7" x14ac:dyDescent="0.25">
      <c r="A6" s="9" t="s">
        <v>21</v>
      </c>
      <c r="B6" s="10" t="s">
        <v>8</v>
      </c>
      <c r="C6" s="10" t="s">
        <v>18</v>
      </c>
      <c r="D6" s="10" t="s">
        <v>7</v>
      </c>
      <c r="E6" s="70">
        <v>3925.737322920304</v>
      </c>
    </row>
    <row r="7" spans="1:7" x14ac:dyDescent="0.25">
      <c r="A7" s="14" t="s">
        <v>22</v>
      </c>
      <c r="B7" s="15" t="s">
        <v>8</v>
      </c>
      <c r="C7" s="15" t="s">
        <v>18</v>
      </c>
      <c r="D7" s="15" t="s">
        <v>14</v>
      </c>
      <c r="E7" s="71">
        <v>5946.2580578729585</v>
      </c>
    </row>
    <row r="8" spans="1:7" x14ac:dyDescent="0.25">
      <c r="A8" s="14" t="s">
        <v>23</v>
      </c>
      <c r="B8" s="15" t="s">
        <v>8</v>
      </c>
      <c r="C8" s="15" t="s">
        <v>18</v>
      </c>
      <c r="D8" s="15" t="s">
        <v>14</v>
      </c>
      <c r="E8" s="71">
        <v>4592.7529668514717</v>
      </c>
    </row>
    <row r="9" spans="1:7" x14ac:dyDescent="0.25">
      <c r="A9" s="14" t="s">
        <v>24</v>
      </c>
      <c r="B9" s="15" t="s">
        <v>8</v>
      </c>
      <c r="C9" s="15" t="s">
        <v>18</v>
      </c>
      <c r="D9" s="15" t="s">
        <v>14</v>
      </c>
      <c r="E9" s="71">
        <v>7087.6207412790081</v>
      </c>
    </row>
    <row r="10" spans="1:7" x14ac:dyDescent="0.25">
      <c r="A10" s="9" t="s">
        <v>6</v>
      </c>
      <c r="B10" s="10" t="s">
        <v>8</v>
      </c>
      <c r="C10" s="10" t="s">
        <v>9</v>
      </c>
      <c r="D10" s="10" t="s">
        <v>7</v>
      </c>
      <c r="E10" s="70">
        <v>5893.6981758331904</v>
      </c>
    </row>
    <row r="11" spans="1:7" x14ac:dyDescent="0.25">
      <c r="A11" s="9" t="s">
        <v>10</v>
      </c>
      <c r="B11" s="10" t="s">
        <v>8</v>
      </c>
      <c r="C11" s="10" t="s">
        <v>9</v>
      </c>
      <c r="D11" s="10" t="s">
        <v>7</v>
      </c>
      <c r="E11" s="70">
        <v>6472.1813568968046</v>
      </c>
    </row>
    <row r="12" spans="1:7" x14ac:dyDescent="0.25">
      <c r="A12" s="9" t="s">
        <v>11</v>
      </c>
      <c r="B12" s="10" t="s">
        <v>8</v>
      </c>
      <c r="C12" s="10" t="s">
        <v>9</v>
      </c>
      <c r="D12" s="10" t="s">
        <v>7</v>
      </c>
      <c r="E12" s="70">
        <v>2724.6507635470853</v>
      </c>
    </row>
    <row r="13" spans="1:7" x14ac:dyDescent="0.25">
      <c r="A13" s="9" t="s">
        <v>12</v>
      </c>
      <c r="B13" s="10" t="s">
        <v>8</v>
      </c>
      <c r="C13" s="10" t="s">
        <v>9</v>
      </c>
      <c r="D13" s="10" t="s">
        <v>7</v>
      </c>
      <c r="E13" s="70">
        <v>7111.8992991901723</v>
      </c>
    </row>
    <row r="14" spans="1:7" x14ac:dyDescent="0.25">
      <c r="A14" s="14" t="s">
        <v>13</v>
      </c>
      <c r="B14" s="15" t="s">
        <v>8</v>
      </c>
      <c r="C14" s="15" t="s">
        <v>9</v>
      </c>
      <c r="D14" s="15" t="s">
        <v>14</v>
      </c>
      <c r="E14" s="71">
        <v>3901.8733226796257</v>
      </c>
    </row>
    <row r="15" spans="1:7" x14ac:dyDescent="0.25">
      <c r="A15" s="14" t="s">
        <v>15</v>
      </c>
      <c r="B15" s="15" t="s">
        <v>8</v>
      </c>
      <c r="C15" s="15" t="s">
        <v>9</v>
      </c>
      <c r="D15" s="15" t="s">
        <v>14</v>
      </c>
      <c r="E15" s="71">
        <v>4987.8505318279822</v>
      </c>
    </row>
    <row r="16" spans="1:7" x14ac:dyDescent="0.25">
      <c r="A16" s="14" t="s">
        <v>16</v>
      </c>
      <c r="B16" s="15" t="s">
        <v>8</v>
      </c>
      <c r="C16" s="15" t="s">
        <v>9</v>
      </c>
      <c r="D16" s="15" t="s">
        <v>14</v>
      </c>
      <c r="E16" s="71">
        <v>2839.8706064103458</v>
      </c>
    </row>
    <row r="17" spans="1:6" x14ac:dyDescent="0.25">
      <c r="A17" s="9" t="s">
        <v>33</v>
      </c>
      <c r="B17" s="10" t="s">
        <v>26</v>
      </c>
      <c r="C17" s="10" t="s">
        <v>18</v>
      </c>
      <c r="D17" s="10" t="s">
        <v>7</v>
      </c>
      <c r="E17" s="70">
        <v>3080.4396848127822</v>
      </c>
    </row>
    <row r="18" spans="1:6" x14ac:dyDescent="0.25">
      <c r="A18" s="9" t="s">
        <v>34</v>
      </c>
      <c r="B18" s="10" t="s">
        <v>26</v>
      </c>
      <c r="C18" s="10" t="s">
        <v>18</v>
      </c>
      <c r="D18" s="10" t="s">
        <v>7</v>
      </c>
      <c r="E18" s="70">
        <v>2450.3978099954729</v>
      </c>
    </row>
    <row r="19" spans="1:6" x14ac:dyDescent="0.25">
      <c r="A19" s="9" t="s">
        <v>35</v>
      </c>
      <c r="B19" s="10" t="s">
        <v>26</v>
      </c>
      <c r="C19" s="10" t="s">
        <v>18</v>
      </c>
      <c r="D19" s="10" t="s">
        <v>7</v>
      </c>
      <c r="E19" s="70">
        <v>3993.8600975509089</v>
      </c>
    </row>
    <row r="20" spans="1:6" x14ac:dyDescent="0.25">
      <c r="A20" s="14" t="s">
        <v>36</v>
      </c>
      <c r="B20" s="15" t="s">
        <v>26</v>
      </c>
      <c r="C20" s="15" t="s">
        <v>18</v>
      </c>
      <c r="D20" s="15" t="s">
        <v>14</v>
      </c>
      <c r="E20" s="71">
        <v>4958.8472739901681</v>
      </c>
    </row>
    <row r="21" spans="1:6" x14ac:dyDescent="0.25">
      <c r="A21" s="14" t="s">
        <v>37</v>
      </c>
      <c r="B21" s="15" t="s">
        <v>26</v>
      </c>
      <c r="C21" s="15" t="s">
        <v>18</v>
      </c>
      <c r="D21" s="15" t="s">
        <v>14</v>
      </c>
      <c r="E21" s="71">
        <v>4738.1628690153639</v>
      </c>
    </row>
    <row r="22" spans="1:6" x14ac:dyDescent="0.25">
      <c r="A22" s="14" t="s">
        <v>38</v>
      </c>
      <c r="B22" s="15" t="s">
        <v>26</v>
      </c>
      <c r="C22" s="15" t="s">
        <v>18</v>
      </c>
      <c r="D22" s="15" t="s">
        <v>14</v>
      </c>
      <c r="E22" s="71">
        <v>4043.5130890696141</v>
      </c>
    </row>
    <row r="23" spans="1:6" x14ac:dyDescent="0.25">
      <c r="A23" s="9" t="s">
        <v>25</v>
      </c>
      <c r="B23" s="10" t="s">
        <v>26</v>
      </c>
      <c r="C23" s="10" t="s">
        <v>9</v>
      </c>
      <c r="D23" s="10" t="s">
        <v>7</v>
      </c>
      <c r="E23" s="70">
        <v>2874.2170817885599</v>
      </c>
    </row>
    <row r="24" spans="1:6" x14ac:dyDescent="0.25">
      <c r="A24" s="9" t="s">
        <v>27</v>
      </c>
      <c r="B24" s="10" t="s">
        <v>26</v>
      </c>
      <c r="C24" s="10" t="s">
        <v>9</v>
      </c>
      <c r="D24" s="10" t="s">
        <v>7</v>
      </c>
      <c r="E24" s="70">
        <v>3094.8521662315047</v>
      </c>
    </row>
    <row r="25" spans="1:6" x14ac:dyDescent="0.25">
      <c r="A25" s="9" t="s">
        <v>28</v>
      </c>
      <c r="B25" s="10" t="s">
        <v>26</v>
      </c>
      <c r="C25" s="10" t="s">
        <v>9</v>
      </c>
      <c r="D25" s="10" t="s">
        <v>7</v>
      </c>
      <c r="E25" s="70">
        <v>3454.7964396523498</v>
      </c>
    </row>
    <row r="26" spans="1:6" x14ac:dyDescent="0.25">
      <c r="A26" s="9" t="s">
        <v>29</v>
      </c>
      <c r="B26" s="10" t="s">
        <v>26</v>
      </c>
      <c r="C26" s="10" t="s">
        <v>9</v>
      </c>
      <c r="D26" s="10" t="s">
        <v>7</v>
      </c>
      <c r="E26" s="70">
        <v>3786.1096040576249</v>
      </c>
    </row>
    <row r="27" spans="1:6" x14ac:dyDescent="0.25">
      <c r="A27" s="14" t="s">
        <v>30</v>
      </c>
      <c r="B27" s="15" t="s">
        <v>26</v>
      </c>
      <c r="C27" s="15" t="s">
        <v>9</v>
      </c>
      <c r="D27" s="15" t="s">
        <v>14</v>
      </c>
      <c r="E27" s="71">
        <v>3821.6970671646004</v>
      </c>
    </row>
    <row r="28" spans="1:6" x14ac:dyDescent="0.25">
      <c r="A28" s="14" t="s">
        <v>31</v>
      </c>
      <c r="B28" s="15" t="s">
        <v>26</v>
      </c>
      <c r="C28" s="15" t="s">
        <v>9</v>
      </c>
      <c r="D28" s="15" t="s">
        <v>14</v>
      </c>
      <c r="E28" s="71">
        <v>3363.5198613739326</v>
      </c>
    </row>
    <row r="29" spans="1:6" ht="15.75" thickBot="1" x14ac:dyDescent="0.3">
      <c r="A29" s="19" t="s">
        <v>32</v>
      </c>
      <c r="B29" s="20" t="s">
        <v>26</v>
      </c>
      <c r="C29" s="20" t="s">
        <v>9</v>
      </c>
      <c r="D29" s="20" t="s">
        <v>14</v>
      </c>
      <c r="E29" s="72">
        <v>3657.6346283411549</v>
      </c>
    </row>
    <row r="30" spans="1:6" ht="15.75" thickBot="1" x14ac:dyDescent="0.3"/>
    <row r="31" spans="1:6" ht="15.75" thickBot="1" x14ac:dyDescent="0.3">
      <c r="A31" s="409" t="s">
        <v>41</v>
      </c>
      <c r="B31" s="410"/>
      <c r="C31" s="410"/>
      <c r="D31" s="410"/>
      <c r="E31" s="410"/>
      <c r="F31" s="411"/>
    </row>
    <row r="32" spans="1:6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76" t="s">
        <v>42</v>
      </c>
      <c r="F32" s="76" t="s">
        <v>47</v>
      </c>
    </row>
    <row r="33" spans="1:6" ht="15.75" thickBot="1" x14ac:dyDescent="0.3">
      <c r="A33" s="77" t="s">
        <v>72</v>
      </c>
      <c r="B33" s="78">
        <v>1.15E-2</v>
      </c>
      <c r="C33" s="58">
        <v>8.2000000000000003E-2</v>
      </c>
      <c r="D33" s="79">
        <v>0.73460000000000003</v>
      </c>
      <c r="E33" s="73" t="s">
        <v>175</v>
      </c>
      <c r="F33" s="61" t="s">
        <v>99</v>
      </c>
    </row>
    <row r="34" spans="1:6" ht="15.75" thickBot="1" x14ac:dyDescent="0.3"/>
    <row r="35" spans="1:6" ht="45.75" customHeight="1" thickBot="1" x14ac:dyDescent="0.3">
      <c r="A35" s="412" t="s">
        <v>176</v>
      </c>
      <c r="B35" s="413"/>
      <c r="C35" s="413"/>
      <c r="D35" s="414"/>
    </row>
    <row r="36" spans="1:6" ht="15.75" thickBot="1" x14ac:dyDescent="0.3">
      <c r="A36" s="42" t="s">
        <v>74</v>
      </c>
      <c r="B36" s="43" t="s">
        <v>177</v>
      </c>
      <c r="C36" s="43" t="s">
        <v>42</v>
      </c>
      <c r="D36" s="44" t="s">
        <v>47</v>
      </c>
    </row>
    <row r="37" spans="1:6" ht="15.75" thickBot="1" x14ac:dyDescent="0.3">
      <c r="A37" s="38">
        <v>1.15E-2</v>
      </c>
      <c r="B37" s="39">
        <v>0.1168</v>
      </c>
      <c r="C37" s="40" t="s">
        <v>44</v>
      </c>
      <c r="D37" s="61" t="s">
        <v>99</v>
      </c>
    </row>
    <row r="38" spans="1:6" ht="15.75" thickBot="1" x14ac:dyDescent="0.3"/>
    <row r="39" spans="1:6" ht="45.75" customHeight="1" thickBot="1" x14ac:dyDescent="0.3">
      <c r="A39" s="412" t="s">
        <v>174</v>
      </c>
      <c r="B39" s="413"/>
      <c r="C39" s="413"/>
      <c r="D39" s="414"/>
    </row>
    <row r="40" spans="1:6" ht="15.75" thickBot="1" x14ac:dyDescent="0.3">
      <c r="A40" s="42" t="s">
        <v>0</v>
      </c>
      <c r="B40" s="43" t="s">
        <v>67</v>
      </c>
      <c r="C40" s="43" t="s">
        <v>42</v>
      </c>
      <c r="D40" s="44" t="s">
        <v>47</v>
      </c>
    </row>
    <row r="41" spans="1:6" ht="15.75" thickBot="1" x14ac:dyDescent="0.3">
      <c r="A41" s="38">
        <v>0.33900000000000002</v>
      </c>
      <c r="B41" s="39">
        <v>0.38750000000000001</v>
      </c>
      <c r="C41" s="40" t="s">
        <v>44</v>
      </c>
      <c r="D41" s="61" t="s">
        <v>100</v>
      </c>
    </row>
    <row r="42" spans="1:6" ht="15.75" thickBot="1" x14ac:dyDescent="0.3">
      <c r="A42" s="409" t="s">
        <v>46</v>
      </c>
      <c r="B42" s="410"/>
      <c r="C42" s="410"/>
      <c r="D42" s="411"/>
    </row>
    <row r="43" spans="1:6" ht="15.75" thickBot="1" x14ac:dyDescent="0.3">
      <c r="A43" s="81" t="s">
        <v>75</v>
      </c>
      <c r="B43" s="56" t="s">
        <v>69</v>
      </c>
      <c r="C43" s="50" t="s">
        <v>70</v>
      </c>
      <c r="D43" s="51" t="s">
        <v>71</v>
      </c>
    </row>
    <row r="44" spans="1:6" x14ac:dyDescent="0.25">
      <c r="A44" s="57" t="s">
        <v>68</v>
      </c>
      <c r="B44" s="52">
        <v>0.33250000000000002</v>
      </c>
      <c r="C44" s="53">
        <v>0.85040000000000004</v>
      </c>
      <c r="D44" s="54">
        <v>0.1363</v>
      </c>
    </row>
    <row r="45" spans="1:6" x14ac:dyDescent="0.25">
      <c r="A45" s="48" t="s">
        <v>69</v>
      </c>
      <c r="B45" s="45"/>
      <c r="C45" s="1">
        <v>0.77680000000000005</v>
      </c>
      <c r="D45" s="3">
        <v>0.96970000000000001</v>
      </c>
    </row>
    <row r="46" spans="1:6" ht="15.75" thickBot="1" x14ac:dyDescent="0.3">
      <c r="A46" s="49" t="s">
        <v>70</v>
      </c>
      <c r="B46" s="46"/>
      <c r="C46" s="4"/>
      <c r="D46" s="5">
        <v>0.47889999999999999</v>
      </c>
    </row>
    <row r="47" spans="1:6" ht="15.75" thickBot="1" x14ac:dyDescent="0.3"/>
    <row r="48" spans="1:6" ht="15.75" thickBot="1" x14ac:dyDescent="0.3">
      <c r="A48" s="42" t="s">
        <v>101</v>
      </c>
      <c r="B48" s="129">
        <v>1.11E-2</v>
      </c>
      <c r="C48" s="29" t="s">
        <v>47</v>
      </c>
      <c r="D48" s="61" t="s">
        <v>83</v>
      </c>
    </row>
  </sheetData>
  <mergeCells count="5">
    <mergeCell ref="A42:D42"/>
    <mergeCell ref="A31:F31"/>
    <mergeCell ref="A1:E1"/>
    <mergeCell ref="A35:D35"/>
    <mergeCell ref="A39:D39"/>
  </mergeCells>
  <conditionalFormatting sqref="B33:D33">
    <cfRule type="cellIs" dxfId="69" priority="39" operator="lessThan">
      <formula>0.01</formula>
    </cfRule>
    <cfRule type="cellIs" dxfId="68" priority="40" operator="between">
      <formula>0.05</formula>
      <formula>0.01</formula>
    </cfRule>
  </conditionalFormatting>
  <conditionalFormatting sqref="A37">
    <cfRule type="cellIs" dxfId="67" priority="21" operator="lessThan">
      <formula>0.01</formula>
    </cfRule>
    <cfRule type="cellIs" dxfId="66" priority="22" operator="between">
      <formula>0.05</formula>
      <formula>0.01</formula>
    </cfRule>
  </conditionalFormatting>
  <conditionalFormatting sqref="B37">
    <cfRule type="cellIs" dxfId="65" priority="19" operator="lessThan">
      <formula>0.01</formula>
    </cfRule>
    <cfRule type="cellIs" dxfId="64" priority="20" operator="between">
      <formula>0.05</formula>
      <formula>0.01</formula>
    </cfRule>
  </conditionalFormatting>
  <conditionalFormatting sqref="A41">
    <cfRule type="cellIs" dxfId="63" priority="17" operator="lessThan">
      <formula>0.01</formula>
    </cfRule>
    <cfRule type="cellIs" dxfId="62" priority="18" operator="between">
      <formula>0.05</formula>
      <formula>0.01</formula>
    </cfRule>
  </conditionalFormatting>
  <conditionalFormatting sqref="B41">
    <cfRule type="cellIs" dxfId="61" priority="15" operator="lessThan">
      <formula>0.01</formula>
    </cfRule>
    <cfRule type="cellIs" dxfId="60" priority="16" operator="between">
      <formula>0.05</formula>
      <formula>0.01</formula>
    </cfRule>
  </conditionalFormatting>
  <conditionalFormatting sqref="B44">
    <cfRule type="cellIs" dxfId="59" priority="13" operator="lessThan">
      <formula>0.01</formula>
    </cfRule>
    <cfRule type="cellIs" dxfId="58" priority="14" operator="between">
      <formula>0.05</formula>
      <formula>0.01</formula>
    </cfRule>
  </conditionalFormatting>
  <conditionalFormatting sqref="C44">
    <cfRule type="cellIs" dxfId="57" priority="11" operator="lessThan">
      <formula>0.01</formula>
    </cfRule>
    <cfRule type="cellIs" dxfId="56" priority="12" operator="between">
      <formula>0.05</formula>
      <formula>0.01</formula>
    </cfRule>
  </conditionalFormatting>
  <conditionalFormatting sqref="D44">
    <cfRule type="cellIs" dxfId="55" priority="9" operator="lessThan">
      <formula>0.01</formula>
    </cfRule>
    <cfRule type="cellIs" dxfId="54" priority="10" operator="between">
      <formula>0.05</formula>
      <formula>0.01</formula>
    </cfRule>
  </conditionalFormatting>
  <conditionalFormatting sqref="C45">
    <cfRule type="cellIs" dxfId="53" priority="7" operator="lessThan">
      <formula>0.01</formula>
    </cfRule>
    <cfRule type="cellIs" dxfId="52" priority="8" operator="between">
      <formula>0.05</formula>
      <formula>0.01</formula>
    </cfRule>
  </conditionalFormatting>
  <conditionalFormatting sqref="D45">
    <cfRule type="cellIs" dxfId="51" priority="5" operator="lessThan">
      <formula>0.01</formula>
    </cfRule>
    <cfRule type="cellIs" dxfId="50" priority="6" operator="between">
      <formula>0.05</formula>
      <formula>0.01</formula>
    </cfRule>
  </conditionalFormatting>
  <conditionalFormatting sqref="D46">
    <cfRule type="cellIs" dxfId="49" priority="3" operator="lessThan">
      <formula>0.01</formula>
    </cfRule>
    <cfRule type="cellIs" dxfId="48" priority="4" operator="between">
      <formula>0.05</formula>
      <formula>0.01</formula>
    </cfRule>
  </conditionalFormatting>
  <conditionalFormatting sqref="B48">
    <cfRule type="cellIs" dxfId="47" priority="1" operator="lessThan">
      <formula>0.01</formula>
    </cfRule>
    <cfRule type="cellIs" dxfId="46" priority="2" operator="between">
      <formula>0.05</formula>
      <formula>0.01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A25" workbookViewId="0">
      <selection activeCell="H49" sqref="H49"/>
    </sheetView>
  </sheetViews>
  <sheetFormatPr baseColWidth="10" defaultRowHeight="15" x14ac:dyDescent="0.25"/>
  <cols>
    <col min="1" max="1" width="16.140625" bestFit="1" customWidth="1"/>
    <col min="2" max="2" width="16.28515625" bestFit="1" customWidth="1"/>
    <col min="3" max="4" width="18.85546875" bestFit="1" customWidth="1"/>
    <col min="5" max="5" width="20.7109375" bestFit="1" customWidth="1"/>
    <col min="6" max="6" width="18.85546875" bestFit="1" customWidth="1"/>
    <col min="8" max="8" width="16.140625" bestFit="1" customWidth="1"/>
    <col min="9" max="9" width="16.28515625" bestFit="1" customWidth="1"/>
    <col min="10" max="10" width="19.140625" bestFit="1" customWidth="1"/>
    <col min="11" max="11" width="18.85546875" bestFit="1" customWidth="1"/>
    <col min="12" max="12" width="19.140625" bestFit="1" customWidth="1"/>
    <col min="13" max="13" width="18.85546875" bestFit="1" customWidth="1"/>
  </cols>
  <sheetData>
    <row r="1" spans="1:11" ht="15.75" thickBot="1" x14ac:dyDescent="0.3">
      <c r="A1" s="418" t="s">
        <v>87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26" t="s">
        <v>78</v>
      </c>
      <c r="F2" s="128" t="s">
        <v>77</v>
      </c>
      <c r="G2" s="82" t="s">
        <v>76</v>
      </c>
      <c r="H2" s="127" t="s">
        <v>79</v>
      </c>
      <c r="I2" s="110" t="s">
        <v>80</v>
      </c>
      <c r="J2" s="110" t="s">
        <v>81</v>
      </c>
      <c r="K2" s="111" t="s">
        <v>82</v>
      </c>
    </row>
    <row r="3" spans="1:11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25">
        <v>4098.0521866393274</v>
      </c>
      <c r="F3" s="8">
        <v>1403.4425275747376</v>
      </c>
      <c r="G3" s="8">
        <v>4491.0160984409831</v>
      </c>
      <c r="H3" s="101">
        <v>9992.5108126550476</v>
      </c>
      <c r="I3" s="119">
        <v>41.011235949320522</v>
      </c>
      <c r="J3" s="112">
        <v>14.044943797282095</v>
      </c>
      <c r="K3" s="113">
        <v>44.943820253397391</v>
      </c>
    </row>
    <row r="4" spans="1:11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21">
        <v>4060.173673416376</v>
      </c>
      <c r="F4" s="11">
        <v>1296.9999247322578</v>
      </c>
      <c r="G4" s="83">
        <v>4906.0431925508674</v>
      </c>
      <c r="H4" s="13">
        <v>10263.216790699502</v>
      </c>
      <c r="I4" s="120">
        <v>39.560439540707101</v>
      </c>
      <c r="J4" s="85">
        <v>12.637362643529029</v>
      </c>
      <c r="K4" s="86">
        <v>47.802197815763861</v>
      </c>
    </row>
    <row r="5" spans="1:11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21">
        <v>2794.5800922995836</v>
      </c>
      <c r="F5" s="11">
        <v>882.49898092936689</v>
      </c>
      <c r="G5" s="83">
        <v>3186.8018592720668</v>
      </c>
      <c r="H5" s="13">
        <v>6863.880932501017</v>
      </c>
      <c r="I5" s="120">
        <v>40.714285690286765</v>
      </c>
      <c r="J5" s="85">
        <v>12.857142913867644</v>
      </c>
      <c r="K5" s="86">
        <v>46.428571395845594</v>
      </c>
    </row>
    <row r="6" spans="1:11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21">
        <v>2525.1319698930447</v>
      </c>
      <c r="F6" s="11">
        <v>785.59661486976347</v>
      </c>
      <c r="G6" s="11">
        <v>4040.2111427651994</v>
      </c>
      <c r="H6" s="13">
        <v>7350.939704868827</v>
      </c>
      <c r="I6" s="120">
        <v>34.351145176997534</v>
      </c>
      <c r="J6" s="85">
        <v>10.687022971354681</v>
      </c>
      <c r="K6" s="86">
        <v>54.961832159896552</v>
      </c>
    </row>
    <row r="7" spans="1:11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122">
        <v>3147.3479828455697</v>
      </c>
      <c r="F7" s="16">
        <v>468.75394682475473</v>
      </c>
      <c r="G7" s="16">
        <v>2209.8400891960605</v>
      </c>
      <c r="H7" s="17">
        <v>5825.9420188663853</v>
      </c>
      <c r="I7" s="23">
        <v>54.022988430941886</v>
      </c>
      <c r="J7" s="1">
        <v>8.0459768618837906</v>
      </c>
      <c r="K7" s="3">
        <v>37.931034707174319</v>
      </c>
    </row>
    <row r="8" spans="1:11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122">
        <v>2442.0875941043482</v>
      </c>
      <c r="F8" s="16">
        <v>688.79394531413038</v>
      </c>
      <c r="G8" s="84">
        <v>1690.6760303371118</v>
      </c>
      <c r="H8" s="17">
        <v>4821.5575697555896</v>
      </c>
      <c r="I8" s="23">
        <v>50.649350521560621</v>
      </c>
      <c r="J8" s="1">
        <v>14.285714426283333</v>
      </c>
      <c r="K8" s="3">
        <v>35.064935052156066</v>
      </c>
    </row>
    <row r="9" spans="1:11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122">
        <v>3216.4372143412861</v>
      </c>
      <c r="F9" s="16">
        <v>1094.9573607281368</v>
      </c>
      <c r="G9" s="84">
        <v>3421.7417179160202</v>
      </c>
      <c r="H9" s="17">
        <v>7733.1362929854422</v>
      </c>
      <c r="I9" s="23">
        <v>41.592920291070591</v>
      </c>
      <c r="J9" s="1">
        <v>14.159292158362041</v>
      </c>
      <c r="K9" s="3">
        <v>44.247787550567381</v>
      </c>
    </row>
    <row r="10" spans="1:11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21">
        <v>2905.9333249996207</v>
      </c>
      <c r="F10" s="11">
        <v>1070.6070164235941</v>
      </c>
      <c r="G10" s="83">
        <v>3619.6713174232127</v>
      </c>
      <c r="H10" s="13">
        <v>7596.2116588464278</v>
      </c>
      <c r="I10" s="120">
        <v>38.255033633974861</v>
      </c>
      <c r="J10" s="85">
        <v>14.093959785556819</v>
      </c>
      <c r="K10" s="86">
        <v>47.651006580468312</v>
      </c>
    </row>
    <row r="11" spans="1:11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21">
        <v>2451.4612582784366</v>
      </c>
      <c r="F11" s="11">
        <v>1197.2252646488987</v>
      </c>
      <c r="G11" s="83">
        <v>4560.858142673037</v>
      </c>
      <c r="H11" s="13">
        <v>8209.5446656003733</v>
      </c>
      <c r="I11" s="120">
        <v>29.86111115943552</v>
      </c>
      <c r="J11" s="85">
        <v>14.583333344485119</v>
      </c>
      <c r="K11" s="86">
        <v>55.555555496079343</v>
      </c>
    </row>
    <row r="12" spans="1:11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21">
        <v>2601.2365926341154</v>
      </c>
      <c r="F12" s="11">
        <v>563.6012652088101</v>
      </c>
      <c r="G12" s="11">
        <v>3034.7760215839658</v>
      </c>
      <c r="H12" s="13">
        <v>6199.6138604918815</v>
      </c>
      <c r="I12" s="120">
        <v>41.9580420840554</v>
      </c>
      <c r="J12" s="85">
        <v>9.0909091742061108</v>
      </c>
      <c r="K12" s="86">
        <v>48.951049047160893</v>
      </c>
    </row>
    <row r="13" spans="1:11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21">
        <v>3027.6082767770508</v>
      </c>
      <c r="F13" s="11">
        <v>943.02553390023581</v>
      </c>
      <c r="G13" s="11">
        <v>3722.4692116793503</v>
      </c>
      <c r="H13" s="13">
        <v>7693.1030223566368</v>
      </c>
      <c r="I13" s="120">
        <v>39.354838586960717</v>
      </c>
      <c r="J13" s="85">
        <v>12.258064543783501</v>
      </c>
      <c r="K13" s="86">
        <v>48.387096869255785</v>
      </c>
    </row>
    <row r="14" spans="1:11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122">
        <v>2303.0364025919926</v>
      </c>
      <c r="F14" s="16">
        <v>545.45598059568442</v>
      </c>
      <c r="G14" s="16">
        <v>1878.7928597779705</v>
      </c>
      <c r="H14" s="17">
        <v>4727.2852460043887</v>
      </c>
      <c r="I14" s="23">
        <v>48.7179</v>
      </c>
      <c r="J14" s="1">
        <v>11.538500000000001</v>
      </c>
      <c r="K14" s="3">
        <v>39.743600000000001</v>
      </c>
    </row>
    <row r="15" spans="1:11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122">
        <v>3158.261111748724</v>
      </c>
      <c r="F15" s="16">
        <v>775.7132615081606</v>
      </c>
      <c r="G15" s="84">
        <v>3269.0773000947238</v>
      </c>
      <c r="H15" s="17">
        <v>7203.0516733516088</v>
      </c>
      <c r="I15" s="23">
        <v>43.846153754984414</v>
      </c>
      <c r="J15" s="1">
        <v>10.769230830010388</v>
      </c>
      <c r="K15" s="3">
        <v>45.384615415005193</v>
      </c>
    </row>
    <row r="16" spans="1:11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122">
        <v>2595.5956483257264</v>
      </c>
      <c r="F16" s="16">
        <v>702.97381550592115</v>
      </c>
      <c r="G16" s="84">
        <v>2217.0712736489013</v>
      </c>
      <c r="H16" s="17">
        <v>5515.6407374805494</v>
      </c>
      <c r="I16" s="23">
        <v>47.058823659195582</v>
      </c>
      <c r="J16" s="1">
        <v>12.745097967113564</v>
      </c>
      <c r="K16" s="3">
        <v>40.196078373690838</v>
      </c>
    </row>
    <row r="17" spans="1:13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21">
        <v>3049.315057671774</v>
      </c>
      <c r="F17" s="11">
        <v>532.42008111389566</v>
      </c>
      <c r="G17" s="11">
        <v>2516.8949765578791</v>
      </c>
      <c r="H17" s="13">
        <v>6098.6301153435479</v>
      </c>
      <c r="I17" s="120">
        <v>50</v>
      </c>
      <c r="J17" s="85">
        <v>8.7301585937205726</v>
      </c>
      <c r="K17" s="86">
        <v>41.26984140627944</v>
      </c>
    </row>
    <row r="18" spans="1:13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21">
        <v>2571.3523231153795</v>
      </c>
      <c r="F18" s="11">
        <v>413.25305908592543</v>
      </c>
      <c r="G18" s="11">
        <v>2433.6013092283815</v>
      </c>
      <c r="H18" s="13">
        <v>5418.2066740047558</v>
      </c>
      <c r="I18" s="120">
        <v>47.45762717860331</v>
      </c>
      <c r="J18" s="85">
        <v>7.6271187857896523</v>
      </c>
      <c r="K18" s="86">
        <v>44.915254357206628</v>
      </c>
    </row>
    <row r="19" spans="1:13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21">
        <v>2269.9115171305093</v>
      </c>
      <c r="F19" s="11">
        <v>309.53338201964107</v>
      </c>
      <c r="G19" s="11">
        <v>1496.0780528964426</v>
      </c>
      <c r="H19" s="13">
        <v>4075.5229520465932</v>
      </c>
      <c r="I19" s="120">
        <v>55.696202520234486</v>
      </c>
      <c r="J19" s="85">
        <v>7.5949365433999976</v>
      </c>
      <c r="K19" s="86">
        <v>36.708860936365518</v>
      </c>
    </row>
    <row r="20" spans="1:13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122">
        <v>3459.012351644632</v>
      </c>
      <c r="F20" s="16">
        <v>1550.5917416049529</v>
      </c>
      <c r="G20" s="16">
        <v>3220.459772688148</v>
      </c>
      <c r="H20" s="17">
        <v>8230.0638443255393</v>
      </c>
      <c r="I20" s="23">
        <v>42.028985644255364</v>
      </c>
      <c r="J20" s="1">
        <v>18.840579744397175</v>
      </c>
      <c r="K20" s="3">
        <v>39.130434873948019</v>
      </c>
    </row>
    <row r="21" spans="1:13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122">
        <v>2166.189190696542</v>
      </c>
      <c r="F21" s="16">
        <v>264.16941513943414</v>
      </c>
      <c r="G21" s="16">
        <v>1320.8470756971706</v>
      </c>
      <c r="H21" s="17">
        <v>3751.2056815331466</v>
      </c>
      <c r="I21" s="23">
        <v>57.746478721774693</v>
      </c>
      <c r="J21" s="1">
        <v>7.0422535463708842</v>
      </c>
      <c r="K21" s="3">
        <v>35.21126773185442</v>
      </c>
    </row>
    <row r="22" spans="1:13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122">
        <v>2648.993552557869</v>
      </c>
      <c r="F22" s="16">
        <v>337.14463032476988</v>
      </c>
      <c r="G22" s="16">
        <v>2745.3205726469969</v>
      </c>
      <c r="H22" s="17">
        <v>5731.4587555296348</v>
      </c>
      <c r="I22" s="23">
        <v>46.21848757093742</v>
      </c>
      <c r="J22" s="1">
        <v>5.8823529001146042</v>
      </c>
      <c r="K22" s="3">
        <v>47.89915952894799</v>
      </c>
    </row>
    <row r="23" spans="1:13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21">
        <v>2434.8034757354731</v>
      </c>
      <c r="F23" s="11">
        <v>296.92724365819845</v>
      </c>
      <c r="G23" s="11">
        <v>1781.5635076775704</v>
      </c>
      <c r="H23" s="13">
        <v>4513.2942499354322</v>
      </c>
      <c r="I23" s="120">
        <v>53.947368394389663</v>
      </c>
      <c r="J23" s="85">
        <v>6.5789471551172705</v>
      </c>
      <c r="K23" s="86">
        <v>39.473683943896582</v>
      </c>
    </row>
    <row r="24" spans="1:13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21">
        <v>1425.2496340669841</v>
      </c>
      <c r="F24" s="11">
        <v>513.08987909538371</v>
      </c>
      <c r="G24" s="11">
        <v>1653.2895780172253</v>
      </c>
      <c r="H24" s="13">
        <v>3591.6290911795927</v>
      </c>
      <c r="I24" s="120">
        <v>39.682539535252836</v>
      </c>
      <c r="J24" s="85">
        <v>14.285714534260844</v>
      </c>
      <c r="K24" s="86">
        <v>46.031745930486331</v>
      </c>
    </row>
    <row r="25" spans="1:13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21">
        <v>934.2459670037324</v>
      </c>
      <c r="F25" s="11">
        <v>442.53756416297995</v>
      </c>
      <c r="G25" s="11">
        <v>1229.2709990703675</v>
      </c>
      <c r="H25" s="13">
        <v>2606.0545302370801</v>
      </c>
      <c r="I25" s="120">
        <v>35.849056731700138</v>
      </c>
      <c r="J25" s="85">
        <v>16.981132168509195</v>
      </c>
      <c r="K25" s="86">
        <v>47.169811099790657</v>
      </c>
    </row>
    <row r="26" spans="1:13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21">
        <v>1623.1509797582705</v>
      </c>
      <c r="F26" s="11">
        <v>639.42312199503669</v>
      </c>
      <c r="G26" s="11">
        <v>1967.4557495239608</v>
      </c>
      <c r="H26" s="13">
        <v>4230.0298512772679</v>
      </c>
      <c r="I26" s="120">
        <v>38.372092794289763</v>
      </c>
      <c r="J26" s="85">
        <v>15.116279186586858</v>
      </c>
      <c r="K26" s="86">
        <v>46.511628019123378</v>
      </c>
    </row>
    <row r="27" spans="1:13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122">
        <v>2160.9224200230228</v>
      </c>
      <c r="F27" s="16">
        <v>720.3074802711061</v>
      </c>
      <c r="G27" s="16">
        <v>1773.0645508286491</v>
      </c>
      <c r="H27" s="17">
        <v>4654.2944511227779</v>
      </c>
      <c r="I27" s="23">
        <v>46.428571348805256</v>
      </c>
      <c r="J27" s="1">
        <v>15.476190598498615</v>
      </c>
      <c r="K27" s="3">
        <v>38.095238052696132</v>
      </c>
    </row>
    <row r="28" spans="1:13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122">
        <v>2163.6610593784058</v>
      </c>
      <c r="F28" s="16">
        <v>603.81238911301625</v>
      </c>
      <c r="G28" s="16">
        <v>1257.942485368296</v>
      </c>
      <c r="H28" s="17">
        <v>4025.4159145408885</v>
      </c>
      <c r="I28" s="23">
        <v>53.750000131978368</v>
      </c>
      <c r="J28" s="1">
        <v>15.000000047992135</v>
      </c>
      <c r="K28" s="3">
        <v>31.25000029995083</v>
      </c>
    </row>
    <row r="29" spans="1:13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123">
        <v>2304.5663287582825</v>
      </c>
      <c r="F29" s="21">
        <v>637.43324806921908</v>
      </c>
      <c r="G29" s="21">
        <v>2108.4330150721021</v>
      </c>
      <c r="H29" s="22">
        <v>5050.4325918996037</v>
      </c>
      <c r="I29" s="24">
        <v>45.631067969396916</v>
      </c>
      <c r="J29" s="4">
        <v>12.621359387938355</v>
      </c>
      <c r="K29" s="5">
        <v>41.747572642664728</v>
      </c>
    </row>
    <row r="30" spans="1:13" ht="15.75" thickBot="1" x14ac:dyDescent="0.3"/>
    <row r="31" spans="1:13" ht="15.75" thickBot="1" x14ac:dyDescent="0.3">
      <c r="A31" s="409" t="s">
        <v>41</v>
      </c>
      <c r="B31" s="410"/>
      <c r="C31" s="410"/>
      <c r="D31" s="410"/>
      <c r="E31" s="410"/>
      <c r="F31" s="411"/>
      <c r="H31" s="409" t="s">
        <v>41</v>
      </c>
      <c r="I31" s="410"/>
      <c r="J31" s="410"/>
      <c r="K31" s="410"/>
      <c r="L31" s="410"/>
      <c r="M31" s="411"/>
    </row>
    <row r="32" spans="1:13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76" t="s">
        <v>42</v>
      </c>
      <c r="F32" s="88" t="s">
        <v>47</v>
      </c>
      <c r="H32" s="74" t="s">
        <v>1</v>
      </c>
      <c r="I32" s="63" t="s">
        <v>43</v>
      </c>
      <c r="J32" s="64" t="s">
        <v>52</v>
      </c>
      <c r="K32" s="75" t="s">
        <v>167</v>
      </c>
      <c r="L32" s="76" t="s">
        <v>42</v>
      </c>
      <c r="M32" s="88" t="s">
        <v>47</v>
      </c>
    </row>
    <row r="33" spans="1:13" x14ac:dyDescent="0.25">
      <c r="A33" s="89" t="s">
        <v>78</v>
      </c>
      <c r="B33" s="52">
        <v>5.4999999999999997E-3</v>
      </c>
      <c r="C33" s="53">
        <v>8.0999999999999996E-3</v>
      </c>
      <c r="D33" s="94">
        <v>0.45450000000000002</v>
      </c>
      <c r="E33" s="52" t="s">
        <v>44</v>
      </c>
      <c r="F33" s="90" t="s">
        <v>83</v>
      </c>
      <c r="H33" s="89" t="s">
        <v>84</v>
      </c>
      <c r="I33" s="52">
        <v>4.7399999999999998E-2</v>
      </c>
      <c r="J33" s="53">
        <v>0.15989999999999999</v>
      </c>
      <c r="K33" s="94">
        <v>1.6299999999999999E-2</v>
      </c>
      <c r="L33" s="52" t="s">
        <v>44</v>
      </c>
      <c r="M33" s="54" t="s">
        <v>44</v>
      </c>
    </row>
    <row r="34" spans="1:13" x14ac:dyDescent="0.25">
      <c r="A34" s="48" t="s">
        <v>77</v>
      </c>
      <c r="B34" s="45">
        <v>3.8999999999999998E-3</v>
      </c>
      <c r="C34" s="1">
        <v>0.40039999999999998</v>
      </c>
      <c r="D34" s="34">
        <v>0.92969999999999997</v>
      </c>
      <c r="E34" s="45" t="s">
        <v>44</v>
      </c>
      <c r="F34" s="91" t="s">
        <v>102</v>
      </c>
      <c r="H34" s="48" t="s">
        <v>85</v>
      </c>
      <c r="I34" s="45">
        <v>0.6139</v>
      </c>
      <c r="J34" s="1">
        <v>0.12690000000000001</v>
      </c>
      <c r="K34" s="34">
        <v>0.64229999999999998</v>
      </c>
      <c r="L34" s="45" t="s">
        <v>44</v>
      </c>
      <c r="M34" s="3" t="s">
        <v>44</v>
      </c>
    </row>
    <row r="35" spans="1:13" ht="15.75" thickBot="1" x14ac:dyDescent="0.3">
      <c r="A35" s="92" t="s">
        <v>76</v>
      </c>
      <c r="B35" s="45">
        <v>2.0000000000000001E-4</v>
      </c>
      <c r="C35" s="1">
        <v>0.14149999999999999</v>
      </c>
      <c r="D35" s="34">
        <v>2.0500000000000001E-2</v>
      </c>
      <c r="E35" s="95" t="s">
        <v>178</v>
      </c>
      <c r="F35" s="3" t="s">
        <v>44</v>
      </c>
      <c r="H35" s="49" t="s">
        <v>86</v>
      </c>
      <c r="I35" s="46">
        <v>3.2300000000000002E-2</v>
      </c>
      <c r="J35" s="4">
        <v>0.53139999999999998</v>
      </c>
      <c r="K35" s="35">
        <v>1.4E-3</v>
      </c>
      <c r="L35" s="46" t="s">
        <v>44</v>
      </c>
      <c r="M35" s="5" t="s">
        <v>44</v>
      </c>
    </row>
    <row r="36" spans="1:13" ht="15.75" thickBot="1" x14ac:dyDescent="0.3">
      <c r="A36" s="49" t="s">
        <v>93</v>
      </c>
      <c r="B36" s="46">
        <v>4.0000000000000002E-4</v>
      </c>
      <c r="C36" s="4">
        <v>5.1400000000000001E-2</v>
      </c>
      <c r="D36" s="4">
        <v>0.42559999999999998</v>
      </c>
      <c r="E36" s="96" t="s">
        <v>179</v>
      </c>
      <c r="F36" s="93" t="s">
        <v>83</v>
      </c>
    </row>
    <row r="37" spans="1:13" ht="15.75" thickBot="1" x14ac:dyDescent="0.3"/>
    <row r="38" spans="1:13" ht="45.75" customHeight="1" thickBot="1" x14ac:dyDescent="0.3">
      <c r="A38" s="415" t="s">
        <v>180</v>
      </c>
      <c r="B38" s="416"/>
      <c r="C38" s="416"/>
      <c r="D38" s="417"/>
      <c r="H38" s="415" t="s">
        <v>181</v>
      </c>
      <c r="I38" s="416"/>
      <c r="J38" s="416"/>
      <c r="K38" s="417"/>
    </row>
    <row r="39" spans="1:13" ht="15.75" customHeight="1" thickBot="1" x14ac:dyDescent="0.3">
      <c r="A39" s="42" t="s">
        <v>0</v>
      </c>
      <c r="B39" s="43" t="s">
        <v>67</v>
      </c>
      <c r="C39" s="43" t="s">
        <v>42</v>
      </c>
      <c r="D39" s="44" t="s">
        <v>47</v>
      </c>
      <c r="H39" s="42" t="s">
        <v>0</v>
      </c>
      <c r="I39" s="43" t="s">
        <v>167</v>
      </c>
      <c r="J39" s="43" t="s">
        <v>42</v>
      </c>
      <c r="K39" s="44" t="s">
        <v>47</v>
      </c>
    </row>
    <row r="40" spans="1:13" ht="15.75" thickBot="1" x14ac:dyDescent="0.3">
      <c r="A40" s="38">
        <v>3.0000000000000001E-3</v>
      </c>
      <c r="B40" s="39">
        <v>4.0000000000000001E-3</v>
      </c>
      <c r="C40" s="40" t="s">
        <v>44</v>
      </c>
      <c r="D40" s="41" t="s">
        <v>44</v>
      </c>
      <c r="H40" s="38">
        <v>6.4000000000000001E-2</v>
      </c>
      <c r="I40" s="39">
        <v>1.15E-2</v>
      </c>
      <c r="J40" s="40" t="s">
        <v>44</v>
      </c>
      <c r="K40" s="41" t="s">
        <v>44</v>
      </c>
    </row>
    <row r="41" spans="1:13" ht="15.75" thickBot="1" x14ac:dyDescent="0.3">
      <c r="A41" s="409" t="s">
        <v>46</v>
      </c>
      <c r="B41" s="410"/>
      <c r="C41" s="410"/>
      <c r="D41" s="411"/>
      <c r="H41" s="409" t="s">
        <v>46</v>
      </c>
      <c r="I41" s="410"/>
      <c r="J41" s="410"/>
      <c r="K41" s="411"/>
    </row>
    <row r="42" spans="1:13" ht="15.75" thickBot="1" x14ac:dyDescent="0.3">
      <c r="A42" s="81" t="s">
        <v>75</v>
      </c>
      <c r="B42" s="56" t="s">
        <v>69</v>
      </c>
      <c r="C42" s="50" t="s">
        <v>70</v>
      </c>
      <c r="D42" s="51" t="s">
        <v>71</v>
      </c>
      <c r="H42" s="81" t="s">
        <v>75</v>
      </c>
      <c r="I42" s="56" t="s">
        <v>51</v>
      </c>
      <c r="J42" s="50" t="s">
        <v>48</v>
      </c>
      <c r="K42" s="51" t="s">
        <v>49</v>
      </c>
    </row>
    <row r="43" spans="1:13" x14ac:dyDescent="0.25">
      <c r="A43" s="57" t="s">
        <v>68</v>
      </c>
      <c r="B43" s="52">
        <v>0.3589</v>
      </c>
      <c r="C43" s="53">
        <v>0.372</v>
      </c>
      <c r="D43" s="54">
        <v>5.0000000000000001E-4</v>
      </c>
      <c r="H43" s="57" t="s">
        <v>50</v>
      </c>
      <c r="I43" s="52">
        <v>7.2999999999999995E-2</v>
      </c>
      <c r="J43" s="53">
        <v>2.7E-2</v>
      </c>
      <c r="K43" s="54">
        <v>1.32E-2</v>
      </c>
    </row>
    <row r="44" spans="1:13" x14ac:dyDescent="0.25">
      <c r="A44" s="48" t="s">
        <v>69</v>
      </c>
      <c r="B44" s="45"/>
      <c r="C44" s="1">
        <v>0.99970000000000003</v>
      </c>
      <c r="D44" s="3">
        <v>4.2599999999999999E-2</v>
      </c>
      <c r="H44" s="48" t="s">
        <v>51</v>
      </c>
      <c r="I44" s="45"/>
      <c r="J44" s="1">
        <v>0.94359999999999999</v>
      </c>
      <c r="K44" s="3">
        <v>0.82310000000000005</v>
      </c>
    </row>
    <row r="45" spans="1:13" ht="15.75" thickBot="1" x14ac:dyDescent="0.3">
      <c r="A45" s="49" t="s">
        <v>70</v>
      </c>
      <c r="B45" s="46"/>
      <c r="C45" s="4"/>
      <c r="D45" s="5">
        <v>2.69E-2</v>
      </c>
      <c r="H45" s="49" t="s">
        <v>48</v>
      </c>
      <c r="I45" s="46"/>
      <c r="J45" s="4"/>
      <c r="K45" s="5">
        <v>0.99080000000000001</v>
      </c>
    </row>
    <row r="46" spans="1:13" ht="15.75" customHeight="1" thickBot="1" x14ac:dyDescent="0.3"/>
    <row r="47" spans="1:13" ht="48" customHeight="1" thickBot="1" x14ac:dyDescent="0.3">
      <c r="A47" s="412" t="s">
        <v>182</v>
      </c>
      <c r="B47" s="413"/>
      <c r="C47" s="413"/>
      <c r="D47" s="414"/>
      <c r="H47" s="415" t="s">
        <v>183</v>
      </c>
      <c r="I47" s="416"/>
      <c r="J47" s="416"/>
      <c r="K47" s="417"/>
    </row>
    <row r="48" spans="1:13" ht="15.75" thickBot="1" x14ac:dyDescent="0.3">
      <c r="A48" s="42" t="s">
        <v>0</v>
      </c>
      <c r="B48" s="43" t="s">
        <v>67</v>
      </c>
      <c r="C48" s="43" t="s">
        <v>42</v>
      </c>
      <c r="D48" s="44" t="s">
        <v>47</v>
      </c>
      <c r="H48" s="42" t="s">
        <v>0</v>
      </c>
      <c r="I48" s="43" t="s">
        <v>167</v>
      </c>
      <c r="J48" s="43" t="s">
        <v>42</v>
      </c>
      <c r="K48" s="44" t="s">
        <v>47</v>
      </c>
    </row>
    <row r="49" spans="1:11" ht="15.75" thickBot="1" x14ac:dyDescent="0.3">
      <c r="A49" s="38">
        <v>3.0999999999999999E-3</v>
      </c>
      <c r="B49" s="39">
        <v>0.94540000000000002</v>
      </c>
      <c r="C49" s="40" t="s">
        <v>44</v>
      </c>
      <c r="D49" s="87" t="s">
        <v>45</v>
      </c>
      <c r="H49" s="38">
        <v>3.2199999999999999E-2</v>
      </c>
      <c r="I49" s="39">
        <v>6.9999999999999999E-4</v>
      </c>
      <c r="J49" s="40" t="s">
        <v>44</v>
      </c>
      <c r="K49" s="41" t="s">
        <v>44</v>
      </c>
    </row>
    <row r="50" spans="1:11" ht="15.75" thickBot="1" x14ac:dyDescent="0.3">
      <c r="A50" s="409" t="s">
        <v>46</v>
      </c>
      <c r="B50" s="410"/>
      <c r="C50" s="410"/>
      <c r="D50" s="411"/>
      <c r="H50" s="409" t="s">
        <v>46</v>
      </c>
      <c r="I50" s="410"/>
      <c r="J50" s="410"/>
      <c r="K50" s="411"/>
    </row>
    <row r="51" spans="1:11" ht="15.75" thickBot="1" x14ac:dyDescent="0.3">
      <c r="A51" s="81" t="s">
        <v>75</v>
      </c>
      <c r="B51" s="56" t="s">
        <v>69</v>
      </c>
      <c r="C51" s="50" t="s">
        <v>70</v>
      </c>
      <c r="D51" s="51" t="s">
        <v>71</v>
      </c>
      <c r="H51" s="81" t="s">
        <v>75</v>
      </c>
      <c r="I51" s="56" t="s">
        <v>51</v>
      </c>
      <c r="J51" s="50" t="s">
        <v>48</v>
      </c>
      <c r="K51" s="51" t="s">
        <v>49</v>
      </c>
    </row>
    <row r="52" spans="1:11" x14ac:dyDescent="0.25">
      <c r="A52" s="57" t="s">
        <v>68</v>
      </c>
      <c r="B52" s="52">
        <v>1.54E-2</v>
      </c>
      <c r="C52" s="53">
        <v>0.999</v>
      </c>
      <c r="D52" s="54">
        <v>0.12180000000000001</v>
      </c>
      <c r="H52" s="57" t="s">
        <v>50</v>
      </c>
      <c r="I52" s="52">
        <v>5.3499999999999999E-2</v>
      </c>
      <c r="J52" s="53">
        <v>5.0000000000000001E-3</v>
      </c>
      <c r="K52" s="54">
        <v>1E-3</v>
      </c>
    </row>
    <row r="53" spans="1:11" x14ac:dyDescent="0.25">
      <c r="A53" s="48" t="s">
        <v>69</v>
      </c>
      <c r="B53" s="45"/>
      <c r="C53" s="1">
        <v>0.1198</v>
      </c>
      <c r="D53" s="3">
        <v>0.999</v>
      </c>
      <c r="H53" s="48" t="s">
        <v>51</v>
      </c>
      <c r="I53" s="45"/>
      <c r="J53" s="1">
        <v>0.67969999999999997</v>
      </c>
      <c r="K53" s="3">
        <v>0.31919999999999998</v>
      </c>
    </row>
    <row r="54" spans="1:11" ht="15.75" thickBot="1" x14ac:dyDescent="0.3">
      <c r="A54" s="49" t="s">
        <v>70</v>
      </c>
      <c r="B54" s="46"/>
      <c r="C54" s="4"/>
      <c r="D54" s="5">
        <v>1.54E-2</v>
      </c>
      <c r="H54" s="49" t="s">
        <v>48</v>
      </c>
      <c r="I54" s="46"/>
      <c r="J54" s="4"/>
      <c r="K54" s="5">
        <v>0.92769999999999997</v>
      </c>
    </row>
    <row r="55" spans="1:11" ht="15" customHeight="1" thickBot="1" x14ac:dyDescent="0.3"/>
    <row r="56" spans="1:11" ht="46.5" customHeight="1" thickBot="1" x14ac:dyDescent="0.3">
      <c r="A56" s="412" t="s">
        <v>184</v>
      </c>
      <c r="B56" s="413"/>
      <c r="C56" s="413"/>
      <c r="D56" s="414"/>
    </row>
    <row r="57" spans="1:11" ht="15.75" thickBot="1" x14ac:dyDescent="0.3">
      <c r="A57" s="42" t="s">
        <v>54</v>
      </c>
      <c r="B57" s="59">
        <v>1E-4</v>
      </c>
      <c r="C57" s="42" t="s">
        <v>47</v>
      </c>
      <c r="D57" s="55" t="s">
        <v>44</v>
      </c>
    </row>
    <row r="58" spans="1:11" ht="15.75" thickBot="1" x14ac:dyDescent="0.3">
      <c r="A58" s="420" t="s">
        <v>46</v>
      </c>
      <c r="B58" s="421"/>
      <c r="C58" s="421"/>
      <c r="D58" s="422"/>
    </row>
    <row r="59" spans="1:11" ht="15.75" thickBot="1" x14ac:dyDescent="0.3">
      <c r="A59" s="81" t="s">
        <v>75</v>
      </c>
      <c r="B59" s="63" t="s">
        <v>51</v>
      </c>
      <c r="C59" s="64" t="s">
        <v>48</v>
      </c>
      <c r="D59" s="65" t="s">
        <v>49</v>
      </c>
    </row>
    <row r="60" spans="1:11" x14ac:dyDescent="0.25">
      <c r="A60" s="48" t="s">
        <v>50</v>
      </c>
      <c r="B60" s="52">
        <v>1E-4</v>
      </c>
      <c r="C60" s="53">
        <v>2E-3</v>
      </c>
      <c r="D60" s="54">
        <v>2.0000000000000001E-4</v>
      </c>
    </row>
    <row r="61" spans="1:11" x14ac:dyDescent="0.25">
      <c r="A61" s="48" t="s">
        <v>51</v>
      </c>
      <c r="B61" s="45"/>
      <c r="C61" s="1">
        <v>0.41930000000000001</v>
      </c>
      <c r="D61" s="3">
        <v>0.94669999999999999</v>
      </c>
    </row>
    <row r="62" spans="1:11" ht="15.75" thickBot="1" x14ac:dyDescent="0.3">
      <c r="A62" s="49" t="s">
        <v>48</v>
      </c>
      <c r="B62" s="46"/>
      <c r="C62" s="4"/>
      <c r="D62" s="5">
        <v>0.76300000000000001</v>
      </c>
    </row>
    <row r="63" spans="1:11" ht="15.75" thickBot="1" x14ac:dyDescent="0.3"/>
    <row r="64" spans="1:11" ht="47.25" customHeight="1" thickBot="1" x14ac:dyDescent="0.3">
      <c r="A64" s="412" t="s">
        <v>185</v>
      </c>
      <c r="B64" s="413"/>
      <c r="C64" s="413"/>
      <c r="D64" s="414"/>
    </row>
    <row r="65" spans="1:4" ht="15.75" thickBot="1" x14ac:dyDescent="0.3">
      <c r="A65" s="42" t="s">
        <v>54</v>
      </c>
      <c r="B65" s="59">
        <v>2.0000000000000001E-4</v>
      </c>
      <c r="C65" s="42" t="s">
        <v>47</v>
      </c>
      <c r="D65" s="55" t="s">
        <v>44</v>
      </c>
    </row>
    <row r="66" spans="1:4" ht="15.75" thickBot="1" x14ac:dyDescent="0.3">
      <c r="A66" s="420" t="s">
        <v>46</v>
      </c>
      <c r="B66" s="421"/>
      <c r="C66" s="421"/>
      <c r="D66" s="422"/>
    </row>
    <row r="67" spans="1:4" ht="15.75" thickBot="1" x14ac:dyDescent="0.3">
      <c r="A67" s="81" t="s">
        <v>75</v>
      </c>
      <c r="B67" s="63" t="s">
        <v>51</v>
      </c>
      <c r="C67" s="64" t="s">
        <v>48</v>
      </c>
      <c r="D67" s="65" t="s">
        <v>49</v>
      </c>
    </row>
    <row r="68" spans="1:4" x14ac:dyDescent="0.25">
      <c r="A68" s="48" t="s">
        <v>50</v>
      </c>
      <c r="B68" s="52">
        <v>2.0000000000000001E-4</v>
      </c>
      <c r="C68" s="53">
        <v>4.99E-2</v>
      </c>
      <c r="D68" s="54">
        <v>5.3E-3</v>
      </c>
    </row>
    <row r="69" spans="1:4" x14ac:dyDescent="0.25">
      <c r="A69" s="48" t="s">
        <v>51</v>
      </c>
      <c r="B69" s="45"/>
      <c r="C69" s="1">
        <v>0.18</v>
      </c>
      <c r="D69" s="3">
        <v>0.66220000000000001</v>
      </c>
    </row>
    <row r="70" spans="1:4" ht="15.75" thickBot="1" x14ac:dyDescent="0.3">
      <c r="A70" s="49" t="s">
        <v>48</v>
      </c>
      <c r="B70" s="46"/>
      <c r="C70" s="4"/>
      <c r="D70" s="5">
        <v>0.79300000000000004</v>
      </c>
    </row>
  </sheetData>
  <mergeCells count="15">
    <mergeCell ref="A1:K1"/>
    <mergeCell ref="A31:F31"/>
    <mergeCell ref="A64:D64"/>
    <mergeCell ref="A66:D66"/>
    <mergeCell ref="A38:D38"/>
    <mergeCell ref="H31:M31"/>
    <mergeCell ref="H38:K38"/>
    <mergeCell ref="H41:K41"/>
    <mergeCell ref="H47:K47"/>
    <mergeCell ref="H50:K50"/>
    <mergeCell ref="A41:D41"/>
    <mergeCell ref="A47:D47"/>
    <mergeCell ref="A50:D50"/>
    <mergeCell ref="A56:D56"/>
    <mergeCell ref="A58:D58"/>
  </mergeCells>
  <conditionalFormatting sqref="B65 D70 C69:D69 B68:D68 A40:B40 B43 C43:C44 D43:D45 A49:B49 B52 C52:C53 D52:D54 A58 B57:B58 B60 C60:D61 D60:D62 B33:D36">
    <cfRule type="cellIs" dxfId="45" priority="111" operator="lessThan">
      <formula>0.01</formula>
    </cfRule>
    <cfRule type="cellIs" dxfId="44" priority="112" operator="between">
      <formula>0.05</formula>
      <formula>0.01</formula>
    </cfRule>
  </conditionalFormatting>
  <conditionalFormatting sqref="I33:K34">
    <cfRule type="cellIs" dxfId="43" priority="7" operator="lessThan">
      <formula>0.01</formula>
    </cfRule>
    <cfRule type="cellIs" dxfId="42" priority="8" operator="between">
      <formula>0.05</formula>
      <formula>0.01</formula>
    </cfRule>
  </conditionalFormatting>
  <conditionalFormatting sqref="I35:K35">
    <cfRule type="cellIs" dxfId="41" priority="5" operator="lessThan">
      <formula>0.01</formula>
    </cfRule>
    <cfRule type="cellIs" dxfId="40" priority="6" operator="between">
      <formula>0.05</formula>
      <formula>0.01</formula>
    </cfRule>
  </conditionalFormatting>
  <conditionalFormatting sqref="H40:I40 I43 J43:J44 K43:K45">
    <cfRule type="cellIs" dxfId="39" priority="3" operator="lessThan">
      <formula>0.01</formula>
    </cfRule>
    <cfRule type="cellIs" dxfId="38" priority="4" operator="between">
      <formula>0.05</formula>
      <formula>0.01</formula>
    </cfRule>
  </conditionalFormatting>
  <conditionalFormatting sqref="H49:I49 I52 J52:J53 K52:K54">
    <cfRule type="cellIs" dxfId="37" priority="1" operator="lessThan">
      <formula>0.01</formula>
    </cfRule>
    <cfRule type="cellIs" dxfId="36" priority="2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"/>
  <sheetViews>
    <sheetView topLeftCell="A16" workbookViewId="0">
      <selection activeCell="L45" sqref="L45"/>
    </sheetView>
  </sheetViews>
  <sheetFormatPr baseColWidth="10" defaultRowHeight="15" x14ac:dyDescent="0.25"/>
  <cols>
    <col min="1" max="2" width="16.28515625" bestFit="1" customWidth="1"/>
    <col min="3" max="3" width="18.85546875" bestFit="1" customWidth="1"/>
    <col min="4" max="4" width="14.140625" bestFit="1" customWidth="1"/>
    <col min="5" max="5" width="26.85546875" bestFit="1" customWidth="1"/>
    <col min="6" max="6" width="18.85546875" bestFit="1" customWidth="1"/>
    <col min="8" max="8" width="27.7109375" bestFit="1" customWidth="1"/>
    <col min="9" max="9" width="27.7109375" customWidth="1"/>
    <col min="10" max="10" width="27.7109375" bestFit="1" customWidth="1"/>
  </cols>
  <sheetData>
    <row r="1" spans="1:11" ht="15.75" thickBot="1" x14ac:dyDescent="0.3">
      <c r="E1" s="409" t="s">
        <v>89</v>
      </c>
      <c r="F1" s="410"/>
      <c r="G1" s="410"/>
      <c r="H1" s="341"/>
      <c r="I1" s="341"/>
      <c r="J1" s="341"/>
      <c r="K1" s="133"/>
    </row>
    <row r="2" spans="1:11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26" t="s">
        <v>78</v>
      </c>
      <c r="F2" s="82" t="s">
        <v>77</v>
      </c>
      <c r="G2" s="128" t="s">
        <v>76</v>
      </c>
      <c r="H2" s="342" t="s">
        <v>214</v>
      </c>
      <c r="I2" s="342" t="s">
        <v>215</v>
      </c>
      <c r="J2" s="342" t="s">
        <v>216</v>
      </c>
    </row>
    <row r="3" spans="1:11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25">
        <v>163.9220874655731</v>
      </c>
      <c r="F3" s="8">
        <v>0</v>
      </c>
      <c r="G3" s="337">
        <v>264.1795309746924</v>
      </c>
      <c r="H3" s="345">
        <f>E3/(E3+F3+G3)*100</f>
        <v>38.290461984891024</v>
      </c>
      <c r="I3" s="345">
        <f>F3/(E3+F3+G3)*100</f>
        <v>0</v>
      </c>
      <c r="J3" s="345">
        <f t="shared" ref="J3:J29" si="0">G3/(E3+F3+G3)*100</f>
        <v>61.709538015108969</v>
      </c>
    </row>
    <row r="4" spans="1:11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21">
        <v>38.303678435010092</v>
      </c>
      <c r="F4" s="11">
        <v>129.69999247322576</v>
      </c>
      <c r="G4" s="343">
        <v>193.15092049072766</v>
      </c>
      <c r="H4" s="345">
        <f t="shared" ref="H4:H29" si="1">E4/(E4+F4+G4)*100</f>
        <v>10.605895466159653</v>
      </c>
      <c r="I4" s="345">
        <f t="shared" ref="I4:I29" si="2">F4/(E4+F4+G4)*100</f>
        <v>35.912596866295303</v>
      </c>
      <c r="J4" s="345">
        <f t="shared" si="0"/>
        <v>53.481507667545046</v>
      </c>
    </row>
    <row r="5" spans="1:11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21">
        <v>56.456107024636182</v>
      </c>
      <c r="F5" s="11">
        <v>0</v>
      </c>
      <c r="G5" s="343">
        <v>150.32144370186339</v>
      </c>
      <c r="H5" s="345">
        <f t="shared" si="1"/>
        <v>27.302822200128251</v>
      </c>
      <c r="I5" s="345">
        <f t="shared" si="2"/>
        <v>0</v>
      </c>
      <c r="J5" s="345">
        <f t="shared" si="0"/>
        <v>72.697177799871753</v>
      </c>
    </row>
    <row r="6" spans="1:11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21">
        <v>148.53836299698844</v>
      </c>
      <c r="F6" s="11">
        <v>82.694256471035914</v>
      </c>
      <c r="G6" s="338">
        <v>200.01065262259118</v>
      </c>
      <c r="H6" s="345">
        <f t="shared" si="1"/>
        <v>34.444215738576588</v>
      </c>
      <c r="I6" s="345">
        <f t="shared" si="2"/>
        <v>19.175778921754329</v>
      </c>
      <c r="J6" s="345">
        <f t="shared" si="0"/>
        <v>46.38000533966909</v>
      </c>
    </row>
    <row r="7" spans="1:11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122">
        <v>42.53326064017503</v>
      </c>
      <c r="F7" s="16">
        <v>0</v>
      </c>
      <c r="G7" s="339">
        <v>78.922228945548099</v>
      </c>
      <c r="H7" s="351">
        <f t="shared" si="1"/>
        <v>35.019628001379971</v>
      </c>
      <c r="I7" s="351">
        <f t="shared" si="2"/>
        <v>0</v>
      </c>
      <c r="J7" s="352">
        <f t="shared" si="0"/>
        <v>64.980371998620029</v>
      </c>
    </row>
    <row r="8" spans="1:11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122">
        <v>109.34691411361629</v>
      </c>
      <c r="F8" s="16">
        <v>0</v>
      </c>
      <c r="G8" s="344">
        <v>120.76329817094957</v>
      </c>
      <c r="H8" s="351">
        <f t="shared" si="1"/>
        <v>47.519366058553018</v>
      </c>
      <c r="I8" s="351">
        <f t="shared" si="2"/>
        <v>0</v>
      </c>
      <c r="J8" s="353">
        <f t="shared" si="0"/>
        <v>52.480633941446975</v>
      </c>
    </row>
    <row r="9" spans="1:11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122">
        <v>78.448903657783973</v>
      </c>
      <c r="F9" s="16">
        <v>54.747868036406835</v>
      </c>
      <c r="G9" s="344">
        <v>171.08708589580098</v>
      </c>
      <c r="H9" s="351">
        <f t="shared" si="1"/>
        <v>25.781487154501043</v>
      </c>
      <c r="I9" s="351">
        <f t="shared" si="2"/>
        <v>17.992366887295422</v>
      </c>
      <c r="J9" s="353">
        <f t="shared" si="0"/>
        <v>56.226145958203546</v>
      </c>
    </row>
    <row r="10" spans="1:11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21">
        <v>169.27642804787789</v>
      </c>
      <c r="F10" s="11">
        <v>123.53199059003641</v>
      </c>
      <c r="G10" s="343">
        <v>278.43597675014581</v>
      </c>
      <c r="H10" s="345">
        <f t="shared" si="1"/>
        <v>29.632925839540935</v>
      </c>
      <c r="I10" s="345">
        <f t="shared" si="2"/>
        <v>21.625068287299019</v>
      </c>
      <c r="J10" s="345">
        <f t="shared" si="0"/>
        <v>48.742005873160032</v>
      </c>
    </row>
    <row r="11" spans="1:11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21">
        <v>29.184646279804785</v>
      </c>
      <c r="F11" s="11">
        <v>0</v>
      </c>
      <c r="G11" s="343">
        <v>143.64878806162997</v>
      </c>
      <c r="H11" s="345">
        <f t="shared" si="1"/>
        <v>16.885995693489562</v>
      </c>
      <c r="I11" s="345">
        <f t="shared" si="2"/>
        <v>0</v>
      </c>
      <c r="J11" s="345">
        <f t="shared" si="0"/>
        <v>83.114004306510438</v>
      </c>
    </row>
    <row r="12" spans="1:11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21">
        <v>92.900563669334801</v>
      </c>
      <c r="F12" s="11">
        <v>31.311431889940653</v>
      </c>
      <c r="G12" s="338">
        <v>262.62344735583321</v>
      </c>
      <c r="H12" s="345">
        <f t="shared" si="1"/>
        <v>24.015525301729372</v>
      </c>
      <c r="I12" s="345">
        <f t="shared" si="2"/>
        <v>8.0942510474181066</v>
      </c>
      <c r="J12" s="345">
        <f t="shared" si="0"/>
        <v>67.890223650852519</v>
      </c>
    </row>
    <row r="13" spans="1:11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21">
        <v>214.07309842607495</v>
      </c>
      <c r="F13" s="11">
        <v>37.72102135600943</v>
      </c>
      <c r="G13" s="338">
        <v>275.73818438593617</v>
      </c>
      <c r="H13" s="345">
        <f t="shared" si="1"/>
        <v>40.580092770563688</v>
      </c>
      <c r="I13" s="345">
        <f t="shared" si="2"/>
        <v>7.1504666269679618</v>
      </c>
      <c r="J13" s="345">
        <f t="shared" si="0"/>
        <v>52.269440602468343</v>
      </c>
    </row>
    <row r="14" spans="1:11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122">
        <v>59.127429138697764</v>
      </c>
      <c r="F14" s="16">
        <v>37.296098287286625</v>
      </c>
      <c r="G14" s="339">
        <v>286.95136375513886</v>
      </c>
      <c r="H14" s="351">
        <f t="shared" si="1"/>
        <v>15.422874710582793</v>
      </c>
      <c r="I14" s="351">
        <f t="shared" si="2"/>
        <v>9.7283622754694967</v>
      </c>
      <c r="J14" s="346">
        <f t="shared" si="0"/>
        <v>74.848763013947703</v>
      </c>
    </row>
    <row r="15" spans="1:11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122">
        <v>59.590070656474929</v>
      </c>
      <c r="F15" s="16">
        <v>0</v>
      </c>
      <c r="G15" s="344">
        <v>187.87714151374385</v>
      </c>
      <c r="H15" s="351">
        <f t="shared" si="1"/>
        <v>24.079986247020987</v>
      </c>
      <c r="I15" s="351">
        <f t="shared" si="2"/>
        <v>0</v>
      </c>
      <c r="J15" s="347">
        <f t="shared" si="0"/>
        <v>75.920013752979003</v>
      </c>
    </row>
    <row r="16" spans="1:11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122">
        <v>81.11236401017895</v>
      </c>
      <c r="F16" s="16">
        <v>43.935863469120065</v>
      </c>
      <c r="G16" s="344">
        <v>110.85356368244506</v>
      </c>
      <c r="H16" s="351">
        <f t="shared" si="1"/>
        <v>34.383954276364499</v>
      </c>
      <c r="I16" s="351">
        <f t="shared" si="2"/>
        <v>18.624641742968286</v>
      </c>
      <c r="J16" s="347">
        <f t="shared" si="0"/>
        <v>46.991403980667208</v>
      </c>
    </row>
    <row r="17" spans="1:11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21">
        <v>177.62870073949617</v>
      </c>
      <c r="F17" s="11">
        <v>53.242008111389566</v>
      </c>
      <c r="G17" s="338">
        <v>234.9093588470765</v>
      </c>
      <c r="H17" s="345">
        <f t="shared" si="1"/>
        <v>38.135745399625073</v>
      </c>
      <c r="I17" s="345">
        <f t="shared" si="2"/>
        <v>11.430718444979627</v>
      </c>
      <c r="J17" s="345">
        <f t="shared" si="0"/>
        <v>50.433536155395295</v>
      </c>
    </row>
    <row r="18" spans="1:11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21">
        <v>53.018713550316015</v>
      </c>
      <c r="F18" s="11">
        <v>91.833921296192528</v>
      </c>
      <c r="G18" s="338">
        <v>144.85768433051018</v>
      </c>
      <c r="H18" s="345">
        <f t="shared" si="1"/>
        <v>18.300595470995471</v>
      </c>
      <c r="I18" s="345">
        <f t="shared" si="2"/>
        <v>31.698533057802535</v>
      </c>
      <c r="J18" s="345">
        <f t="shared" si="0"/>
        <v>50.000871471201989</v>
      </c>
    </row>
    <row r="19" spans="1:11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21">
        <v>0</v>
      </c>
      <c r="F19" s="11">
        <v>61.906676403928216</v>
      </c>
      <c r="G19" s="338">
        <v>178.10510004121571</v>
      </c>
      <c r="H19" s="345">
        <f t="shared" si="1"/>
        <v>0</v>
      </c>
      <c r="I19" s="345">
        <f t="shared" si="2"/>
        <v>25.793182868290359</v>
      </c>
      <c r="J19" s="345">
        <f t="shared" si="0"/>
        <v>74.206817131709641</v>
      </c>
    </row>
    <row r="20" spans="1:11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122">
        <v>33.912157095523973</v>
      </c>
      <c r="F20" s="16">
        <v>96.911983850309554</v>
      </c>
      <c r="G20" s="339">
        <v>155.20361782515994</v>
      </c>
      <c r="H20" s="351">
        <f t="shared" si="1"/>
        <v>11.856246834656195</v>
      </c>
      <c r="I20" s="351">
        <f t="shared" si="2"/>
        <v>33.882020495745515</v>
      </c>
      <c r="J20" s="346">
        <f t="shared" si="0"/>
        <v>54.261732669598281</v>
      </c>
    </row>
    <row r="21" spans="1:11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122">
        <v>137.53568409570482</v>
      </c>
      <c r="F21" s="16">
        <v>26.41694151394341</v>
      </c>
      <c r="G21" s="339">
        <v>169.33919933975574</v>
      </c>
      <c r="H21" s="351">
        <f t="shared" si="1"/>
        <v>41.265843864182301</v>
      </c>
      <c r="I21" s="351">
        <f t="shared" si="2"/>
        <v>7.9260694491842658</v>
      </c>
      <c r="J21" s="347">
        <f t="shared" si="0"/>
        <v>50.808086686633438</v>
      </c>
    </row>
    <row r="22" spans="1:11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122">
        <v>120.41000193151793</v>
      </c>
      <c r="F22" s="16">
        <v>0</v>
      </c>
      <c r="G22" s="339">
        <v>205.89904294852477</v>
      </c>
      <c r="H22" s="351">
        <f t="shared" si="1"/>
        <v>36.900601997037164</v>
      </c>
      <c r="I22" s="351">
        <f t="shared" si="2"/>
        <v>0</v>
      </c>
      <c r="J22" s="347">
        <f t="shared" si="0"/>
        <v>63.099398002962836</v>
      </c>
    </row>
    <row r="23" spans="1:11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21">
        <v>133.41505645292523</v>
      </c>
      <c r="F23" s="11">
        <v>0</v>
      </c>
      <c r="G23" s="338">
        <v>121.47056308047212</v>
      </c>
      <c r="H23" s="345">
        <f t="shared" si="1"/>
        <v>52.343108527330642</v>
      </c>
      <c r="I23" s="345">
        <f t="shared" si="2"/>
        <v>0</v>
      </c>
      <c r="J23" s="345">
        <f t="shared" si="0"/>
        <v>47.656891472669365</v>
      </c>
    </row>
    <row r="24" spans="1:11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21">
        <v>121.29729535690474</v>
      </c>
      <c r="F24" s="11">
        <v>0</v>
      </c>
      <c r="G24" s="338">
        <v>214.3159279983729</v>
      </c>
      <c r="H24" s="345">
        <f t="shared" si="1"/>
        <v>36.14198932456852</v>
      </c>
      <c r="I24" s="345">
        <f t="shared" si="2"/>
        <v>0</v>
      </c>
      <c r="J24" s="345">
        <f t="shared" si="0"/>
        <v>63.858010675431487</v>
      </c>
    </row>
    <row r="25" spans="1:11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21">
        <v>0</v>
      </c>
      <c r="F25" s="11">
        <v>0</v>
      </c>
      <c r="G25" s="338">
        <v>102.43884016553093</v>
      </c>
      <c r="H25" s="345">
        <f t="shared" si="1"/>
        <v>0</v>
      </c>
      <c r="I25" s="345">
        <f t="shared" si="2"/>
        <v>0</v>
      </c>
      <c r="J25" s="345">
        <f t="shared" si="0"/>
        <v>100</v>
      </c>
    </row>
    <row r="26" spans="1:11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21">
        <v>113.90462000453662</v>
      </c>
      <c r="F26" s="11">
        <v>79.927890249379587</v>
      </c>
      <c r="G26" s="338">
        <v>67.843776610834738</v>
      </c>
      <c r="H26" s="345">
        <f t="shared" si="1"/>
        <v>43.528827686021451</v>
      </c>
      <c r="I26" s="345">
        <f t="shared" si="2"/>
        <v>30.544567567442904</v>
      </c>
      <c r="J26" s="345">
        <f t="shared" si="0"/>
        <v>25.926604746535638</v>
      </c>
    </row>
    <row r="27" spans="1:11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122">
        <v>236.35088969001811</v>
      </c>
      <c r="F27" s="16">
        <v>0</v>
      </c>
      <c r="G27" s="339">
        <v>141.84516406629191</v>
      </c>
      <c r="H27" s="351">
        <f t="shared" si="1"/>
        <v>62.494277066759253</v>
      </c>
      <c r="I27" s="351">
        <f t="shared" si="2"/>
        <v>0</v>
      </c>
      <c r="J27" s="346">
        <f t="shared" si="0"/>
        <v>37.505722933240762</v>
      </c>
    </row>
    <row r="28" spans="1:11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122">
        <v>0</v>
      </c>
      <c r="F28" s="16">
        <v>40.254360544997454</v>
      </c>
      <c r="G28" s="339">
        <v>0</v>
      </c>
      <c r="H28" s="351">
        <f t="shared" si="1"/>
        <v>0</v>
      </c>
      <c r="I28" s="351">
        <f t="shared" si="2"/>
        <v>100</v>
      </c>
      <c r="J28" s="347">
        <f t="shared" si="0"/>
        <v>0</v>
      </c>
    </row>
    <row r="29" spans="1:11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123">
        <v>0</v>
      </c>
      <c r="F29" s="21">
        <v>0</v>
      </c>
      <c r="G29" s="340">
        <v>87.852078439009276</v>
      </c>
      <c r="H29" s="354">
        <f t="shared" si="1"/>
        <v>0</v>
      </c>
      <c r="I29" s="354">
        <f t="shared" si="2"/>
        <v>0</v>
      </c>
      <c r="J29" s="348">
        <f t="shared" si="0"/>
        <v>100</v>
      </c>
    </row>
    <row r="30" spans="1:11" ht="15.75" thickBot="1" x14ac:dyDescent="0.3">
      <c r="H30" s="349">
        <f>AVERAGE(H3:H29)</f>
        <v>27.590091393135463</v>
      </c>
      <c r="I30" s="350">
        <f>AVERAGE(I3:I29)</f>
        <v>14.058467575515301</v>
      </c>
      <c r="J30" s="357">
        <f>AVERAGE(J3:J29)</f>
        <v>58.351441031349225</v>
      </c>
      <c r="K30" s="77" t="s">
        <v>212</v>
      </c>
    </row>
    <row r="31" spans="1:11" ht="15.75" thickBot="1" x14ac:dyDescent="0.3">
      <c r="A31" s="409" t="s">
        <v>41</v>
      </c>
      <c r="B31" s="410"/>
      <c r="C31" s="410"/>
      <c r="D31" s="410"/>
      <c r="E31" s="410"/>
      <c r="F31" s="411"/>
      <c r="H31" s="355">
        <f>STDEV(H3:H29)/SQRT(COUNT(H3:H29))</f>
        <v>3.2322869524318651</v>
      </c>
      <c r="I31" s="356">
        <f t="shared" ref="I31:J31" si="3">STDEV(I3:I29)/SQRT(COUNT(I3:I29))</f>
        <v>4.0676606004933387</v>
      </c>
      <c r="J31" s="358">
        <f t="shared" si="3"/>
        <v>3.9575922647686963</v>
      </c>
      <c r="K31" s="26" t="s">
        <v>213</v>
      </c>
    </row>
    <row r="32" spans="1:11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42" t="s">
        <v>42</v>
      </c>
      <c r="F32" s="88" t="s">
        <v>47</v>
      </c>
    </row>
    <row r="33" spans="1:6" x14ac:dyDescent="0.25">
      <c r="A33" s="89" t="s">
        <v>90</v>
      </c>
      <c r="B33" s="52">
        <v>0.16020000000000001</v>
      </c>
      <c r="C33" s="53">
        <v>0.2712</v>
      </c>
      <c r="D33" s="94">
        <v>0.93759999999999999</v>
      </c>
      <c r="E33" s="52" t="s">
        <v>44</v>
      </c>
      <c r="F33" s="91" t="s">
        <v>83</v>
      </c>
    </row>
    <row r="34" spans="1:6" x14ac:dyDescent="0.25">
      <c r="A34" s="48" t="s">
        <v>91</v>
      </c>
      <c r="B34" s="45">
        <v>0.96419999999999995</v>
      </c>
      <c r="C34" s="1">
        <v>0.29270000000000002</v>
      </c>
      <c r="D34" s="34">
        <v>0.19520000000000001</v>
      </c>
      <c r="E34" s="45" t="s">
        <v>44</v>
      </c>
      <c r="F34" s="3" t="s">
        <v>44</v>
      </c>
    </row>
    <row r="35" spans="1:6" x14ac:dyDescent="0.25">
      <c r="A35" s="92" t="s">
        <v>92</v>
      </c>
      <c r="B35" s="45">
        <v>4.7399999999999998E-2</v>
      </c>
      <c r="C35" s="1">
        <v>0.59419999999999995</v>
      </c>
      <c r="D35" s="34">
        <v>6.2199999999999998E-2</v>
      </c>
      <c r="E35" s="95" t="s">
        <v>94</v>
      </c>
      <c r="F35" s="3" t="s">
        <v>44</v>
      </c>
    </row>
    <row r="36" spans="1:6" ht="15.75" thickBot="1" x14ac:dyDescent="0.3"/>
    <row r="37" spans="1:6" ht="15.75" thickBot="1" x14ac:dyDescent="0.3">
      <c r="A37" s="412" t="s">
        <v>95</v>
      </c>
      <c r="B37" s="413"/>
      <c r="C37" s="413"/>
      <c r="D37" s="414"/>
    </row>
    <row r="38" spans="1:6" ht="46.5" customHeight="1" thickBot="1" x14ac:dyDescent="0.3">
      <c r="A38" s="42" t="s">
        <v>54</v>
      </c>
      <c r="B38" s="59">
        <v>1.43E-2</v>
      </c>
      <c r="C38" s="42" t="s">
        <v>47</v>
      </c>
      <c r="D38" s="55" t="s">
        <v>44</v>
      </c>
    </row>
    <row r="39" spans="1:6" ht="15.75" thickBot="1" x14ac:dyDescent="0.3">
      <c r="A39" s="420" t="s">
        <v>46</v>
      </c>
      <c r="B39" s="421"/>
      <c r="C39" s="421"/>
      <c r="D39" s="422"/>
    </row>
    <row r="40" spans="1:6" ht="15.75" thickBot="1" x14ac:dyDescent="0.3">
      <c r="A40" s="81" t="s">
        <v>75</v>
      </c>
      <c r="B40" s="63" t="s">
        <v>69</v>
      </c>
      <c r="C40" s="64" t="s">
        <v>70</v>
      </c>
      <c r="D40" s="65" t="s">
        <v>71</v>
      </c>
    </row>
    <row r="41" spans="1:6" x14ac:dyDescent="0.25">
      <c r="A41" s="48" t="s">
        <v>68</v>
      </c>
      <c r="B41" s="52">
        <v>0.98</v>
      </c>
      <c r="C41" s="53">
        <v>0.38900000000000001</v>
      </c>
      <c r="D41" s="54">
        <v>0.2369</v>
      </c>
    </row>
    <row r="42" spans="1:6" x14ac:dyDescent="0.25">
      <c r="A42" s="48" t="s">
        <v>69</v>
      </c>
      <c r="B42" s="45"/>
      <c r="C42" s="1">
        <v>0.65229999999999999</v>
      </c>
      <c r="D42" s="3">
        <v>0.1381</v>
      </c>
    </row>
    <row r="43" spans="1:6" ht="15.75" thickBot="1" x14ac:dyDescent="0.3">
      <c r="A43" s="49" t="s">
        <v>70</v>
      </c>
      <c r="B43" s="46"/>
      <c r="C43" s="4"/>
      <c r="D43" s="5">
        <v>8.3000000000000001E-3</v>
      </c>
    </row>
  </sheetData>
  <mergeCells count="4">
    <mergeCell ref="A31:F31"/>
    <mergeCell ref="A37:D37"/>
    <mergeCell ref="A39:D39"/>
    <mergeCell ref="E1:G1"/>
  </mergeCells>
  <conditionalFormatting sqref="B33:D35">
    <cfRule type="cellIs" dxfId="35" priority="3" operator="lessThan">
      <formula>0.01</formula>
    </cfRule>
    <cfRule type="cellIs" dxfId="34" priority="4" operator="between">
      <formula>0.05</formula>
      <formula>0.01</formula>
    </cfRule>
  </conditionalFormatting>
  <conditionalFormatting sqref="A39 B38:B39 B41 C41:D42 D43">
    <cfRule type="cellIs" dxfId="33" priority="1" operator="lessThan">
      <formula>0.01</formula>
    </cfRule>
    <cfRule type="cellIs" dxfId="32" priority="2" operator="between">
      <formula>0.05</formula>
      <formula>0.01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topLeftCell="A22" zoomScale="85" zoomScaleNormal="85" workbookViewId="0">
      <selection activeCell="A59" sqref="A59:D59"/>
    </sheetView>
  </sheetViews>
  <sheetFormatPr baseColWidth="10" defaultRowHeight="15" x14ac:dyDescent="0.25"/>
  <cols>
    <col min="1" max="2" width="16.28515625" bestFit="1" customWidth="1"/>
    <col min="3" max="3" width="19.140625" bestFit="1" customWidth="1"/>
    <col min="4" max="4" width="18.85546875" bestFit="1" customWidth="1"/>
    <col min="5" max="5" width="20.7109375" bestFit="1" customWidth="1"/>
    <col min="6" max="6" width="18.85546875" bestFit="1" customWidth="1"/>
    <col min="8" max="8" width="18.85546875" bestFit="1" customWidth="1"/>
    <col min="9" max="9" width="20.7109375" bestFit="1" customWidth="1"/>
    <col min="10" max="10" width="18.85546875" bestFit="1" customWidth="1"/>
  </cols>
  <sheetData>
    <row r="1" spans="1:7" ht="15.75" thickBot="1" x14ac:dyDescent="0.3">
      <c r="A1" s="124"/>
      <c r="B1" s="69"/>
      <c r="C1" s="69"/>
      <c r="D1" s="69"/>
      <c r="E1" s="420" t="s">
        <v>88</v>
      </c>
      <c r="F1" s="421"/>
      <c r="G1" s="422"/>
    </row>
    <row r="2" spans="1:7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26" t="s">
        <v>62</v>
      </c>
      <c r="F2" s="82" t="s">
        <v>63</v>
      </c>
      <c r="G2" s="127" t="s">
        <v>64</v>
      </c>
    </row>
    <row r="3" spans="1:7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25">
        <v>13.172700000000001</v>
      </c>
      <c r="F3" s="8">
        <v>5.4147999999999996</v>
      </c>
      <c r="G3" s="101">
        <v>1.4697</v>
      </c>
    </row>
    <row r="4" spans="1:7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21">
        <v>12.845800000000001</v>
      </c>
      <c r="F4" s="11">
        <v>4.9916999999999998</v>
      </c>
      <c r="G4" s="13">
        <v>1.2282999999999999</v>
      </c>
    </row>
    <row r="5" spans="1:7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21">
        <v>10.408200000000001</v>
      </c>
      <c r="F5" s="11">
        <v>3.5528</v>
      </c>
      <c r="G5" s="13">
        <v>0.99850000000000005</v>
      </c>
    </row>
    <row r="6" spans="1:7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21">
        <v>9.3767999999999994</v>
      </c>
      <c r="F6" s="11">
        <v>3.7433999999999998</v>
      </c>
      <c r="G6" s="13">
        <v>1.1364000000000001</v>
      </c>
    </row>
    <row r="7" spans="1:7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122">
        <v>8.3026</v>
      </c>
      <c r="F7" s="16">
        <v>2.5668000000000002</v>
      </c>
      <c r="G7" s="17">
        <v>0.87160000000000004</v>
      </c>
    </row>
    <row r="8" spans="1:7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122">
        <v>8.2871000000000006</v>
      </c>
      <c r="F8" s="16">
        <v>2.2284999999999999</v>
      </c>
      <c r="G8" s="17">
        <v>0.44169999999999998</v>
      </c>
    </row>
    <row r="9" spans="1:7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122">
        <v>9.1987000000000005</v>
      </c>
      <c r="F9" s="16">
        <v>2.6695000000000002</v>
      </c>
      <c r="G9" s="17">
        <v>0.31069999999999998</v>
      </c>
    </row>
    <row r="10" spans="1:7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21">
        <v>11.3268</v>
      </c>
      <c r="F10" s="11">
        <v>3.9982000000000002</v>
      </c>
      <c r="G10" s="13">
        <v>0.78300000000000003</v>
      </c>
    </row>
    <row r="11" spans="1:7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21">
        <v>11.9947</v>
      </c>
      <c r="F11" s="11">
        <v>4.2652000000000001</v>
      </c>
      <c r="G11" s="13">
        <v>0.77880000000000005</v>
      </c>
    </row>
    <row r="12" spans="1:7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21">
        <v>13.6852</v>
      </c>
      <c r="F12" s="11">
        <v>4.8376999999999999</v>
      </c>
      <c r="G12" s="13">
        <v>1.0992999999999999</v>
      </c>
    </row>
    <row r="13" spans="1:7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21">
        <v>10.5039</v>
      </c>
      <c r="F13" s="11">
        <v>4.7443</v>
      </c>
      <c r="G13" s="13">
        <v>1.5095000000000001</v>
      </c>
    </row>
    <row r="14" spans="1:7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122">
        <v>4.9953000000000003</v>
      </c>
      <c r="F14" s="16">
        <v>1.2645999999999999</v>
      </c>
      <c r="G14" s="17">
        <v>0.33189999999999997</v>
      </c>
    </row>
    <row r="15" spans="1:7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122">
        <v>11.8117</v>
      </c>
      <c r="F15" s="16">
        <v>3.5916999999999999</v>
      </c>
      <c r="G15" s="17">
        <v>0.67369999999999997</v>
      </c>
    </row>
    <row r="16" spans="1:7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122">
        <v>7.9728000000000003</v>
      </c>
      <c r="F16" s="16">
        <v>2.5348999999999999</v>
      </c>
      <c r="G16" s="17">
        <v>0.42830000000000001</v>
      </c>
    </row>
    <row r="17" spans="1:7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21">
        <v>10.545299999999999</v>
      </c>
      <c r="F17" s="11">
        <v>3.7538999999999998</v>
      </c>
      <c r="G17" s="13">
        <v>1.2855000000000001</v>
      </c>
    </row>
    <row r="18" spans="1:7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21">
        <v>11.8772</v>
      </c>
      <c r="F18" s="11">
        <v>3.9102999999999999</v>
      </c>
      <c r="G18" s="13">
        <v>0.79590000000000005</v>
      </c>
    </row>
    <row r="19" spans="1:7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21">
        <v>6.5361000000000002</v>
      </c>
      <c r="F19" s="11">
        <v>1.9298</v>
      </c>
      <c r="G19" s="13">
        <v>0.39779999999999999</v>
      </c>
    </row>
    <row r="20" spans="1:7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122">
        <v>11.4679</v>
      </c>
      <c r="F20" s="16">
        <v>3.9982000000000002</v>
      </c>
      <c r="G20" s="17">
        <v>0.77910000000000001</v>
      </c>
    </row>
    <row r="21" spans="1:7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122">
        <v>5.5648</v>
      </c>
      <c r="F21" s="16">
        <v>1.9812000000000001</v>
      </c>
      <c r="G21" s="17">
        <v>0.4425</v>
      </c>
    </row>
    <row r="22" spans="1:7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122">
        <v>8.7469999999999999</v>
      </c>
      <c r="F22" s="16">
        <v>3.3898000000000001</v>
      </c>
      <c r="G22" s="17">
        <v>0.99050000000000005</v>
      </c>
    </row>
    <row r="23" spans="1:7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21">
        <v>6.9881000000000002</v>
      </c>
      <c r="F23" s="11">
        <v>2.1566000000000001</v>
      </c>
      <c r="G23" s="13">
        <v>0.45140000000000002</v>
      </c>
    </row>
    <row r="24" spans="1:7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21">
        <v>6.1063999999999998</v>
      </c>
      <c r="F24" s="11">
        <v>1.9699</v>
      </c>
      <c r="G24" s="13">
        <v>0.39319999999999999</v>
      </c>
    </row>
    <row r="25" spans="1:7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21">
        <v>4.6845999999999997</v>
      </c>
      <c r="F25" s="11">
        <v>1.6614</v>
      </c>
      <c r="G25" s="13">
        <v>0.48010000000000003</v>
      </c>
    </row>
    <row r="26" spans="1:7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21">
        <v>7.5777999999999999</v>
      </c>
      <c r="F26" s="11">
        <v>2.6720000000000002</v>
      </c>
      <c r="G26" s="13">
        <v>1.0008999999999999</v>
      </c>
    </row>
    <row r="27" spans="1:7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122">
        <v>6.8231999999999999</v>
      </c>
      <c r="F27" s="16">
        <v>2.6385999999999998</v>
      </c>
      <c r="G27" s="17">
        <v>0.72350000000000003</v>
      </c>
    </row>
    <row r="28" spans="1:7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122">
        <v>8.1610999999999994</v>
      </c>
      <c r="F28" s="16">
        <v>2.2223999999999999</v>
      </c>
      <c r="G28" s="17">
        <v>0.39989999999999998</v>
      </c>
    </row>
    <row r="29" spans="1:7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123">
        <v>6.8376999999999999</v>
      </c>
      <c r="F29" s="21">
        <v>2.7717000000000001</v>
      </c>
      <c r="G29" s="22">
        <v>0.63600000000000001</v>
      </c>
    </row>
    <row r="30" spans="1:7" ht="15.75" thickBot="1" x14ac:dyDescent="0.3"/>
    <row r="31" spans="1:7" ht="15.75" thickBot="1" x14ac:dyDescent="0.3">
      <c r="A31" s="409" t="s">
        <v>96</v>
      </c>
      <c r="B31" s="410"/>
      <c r="C31" s="410"/>
      <c r="D31" s="410"/>
      <c r="E31" s="410"/>
      <c r="F31" s="411"/>
    </row>
    <row r="32" spans="1:7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139" t="s">
        <v>42</v>
      </c>
      <c r="F32" s="140" t="s">
        <v>47</v>
      </c>
    </row>
    <row r="33" spans="1:6" x14ac:dyDescent="0.25">
      <c r="A33" s="89" t="s">
        <v>62</v>
      </c>
      <c r="B33" s="52">
        <v>1.6299999999999999E-2</v>
      </c>
      <c r="C33" s="53">
        <v>0.16689999999999999</v>
      </c>
      <c r="D33" s="94">
        <v>5.0500000000000003E-2</v>
      </c>
      <c r="E33" s="138" t="s">
        <v>44</v>
      </c>
      <c r="F33" s="141" t="s">
        <v>44</v>
      </c>
    </row>
    <row r="34" spans="1:6" x14ac:dyDescent="0.25">
      <c r="A34" s="48" t="s">
        <v>63</v>
      </c>
      <c r="B34" s="45">
        <v>2.64E-2</v>
      </c>
      <c r="C34" s="1">
        <v>0.1807</v>
      </c>
      <c r="D34" s="34">
        <v>7.1000000000000004E-3</v>
      </c>
      <c r="E34" s="136" t="s">
        <v>186</v>
      </c>
      <c r="F34" s="142" t="s">
        <v>44</v>
      </c>
    </row>
    <row r="35" spans="1:6" ht="15.75" thickBot="1" x14ac:dyDescent="0.3">
      <c r="A35" s="49" t="s">
        <v>64</v>
      </c>
      <c r="B35" s="46">
        <v>0.24049999999999999</v>
      </c>
      <c r="C35" s="4">
        <v>0.1759</v>
      </c>
      <c r="D35" s="35">
        <v>8.0000000000000002E-3</v>
      </c>
      <c r="E35" s="96" t="s">
        <v>187</v>
      </c>
      <c r="F35" s="143" t="s">
        <v>44</v>
      </c>
    </row>
    <row r="36" spans="1:6" ht="15.75" thickBot="1" x14ac:dyDescent="0.3"/>
    <row r="37" spans="1:6" ht="46.5" customHeight="1" thickBot="1" x14ac:dyDescent="0.3">
      <c r="A37" s="415" t="s">
        <v>188</v>
      </c>
      <c r="B37" s="416"/>
      <c r="C37" s="416"/>
      <c r="D37" s="417"/>
    </row>
    <row r="38" spans="1:6" ht="15.75" thickBot="1" x14ac:dyDescent="0.3">
      <c r="A38" s="42" t="s">
        <v>0</v>
      </c>
      <c r="B38" s="43" t="s">
        <v>167</v>
      </c>
      <c r="C38" s="43" t="s">
        <v>42</v>
      </c>
      <c r="D38" s="44" t="s">
        <v>47</v>
      </c>
    </row>
    <row r="39" spans="1:6" ht="15.75" thickBot="1" x14ac:dyDescent="0.3">
      <c r="A39" s="38">
        <v>1.24E-2</v>
      </c>
      <c r="B39" s="39">
        <v>7.1499999999999994E-2</v>
      </c>
      <c r="C39" s="38">
        <v>4.65E-2</v>
      </c>
      <c r="D39" s="137" t="s">
        <v>44</v>
      </c>
    </row>
    <row r="40" spans="1:6" ht="15.75" thickBot="1" x14ac:dyDescent="0.3"/>
    <row r="41" spans="1:6" ht="47.25" customHeight="1" thickBot="1" x14ac:dyDescent="0.3">
      <c r="A41" s="412" t="s">
        <v>189</v>
      </c>
      <c r="B41" s="413"/>
      <c r="C41" s="413"/>
      <c r="D41" s="414"/>
    </row>
    <row r="42" spans="1:6" ht="15.75" thickBot="1" x14ac:dyDescent="0.3">
      <c r="A42" s="42" t="s">
        <v>54</v>
      </c>
      <c r="B42" s="59">
        <v>4.1999999999999997E-3</v>
      </c>
      <c r="C42" s="42" t="s">
        <v>47</v>
      </c>
      <c r="D42" s="55" t="s">
        <v>44</v>
      </c>
    </row>
    <row r="43" spans="1:6" ht="15.75" thickBot="1" x14ac:dyDescent="0.3">
      <c r="A43" s="420" t="s">
        <v>46</v>
      </c>
      <c r="B43" s="421"/>
      <c r="C43" s="421"/>
      <c r="D43" s="422"/>
    </row>
    <row r="44" spans="1:6" ht="15.75" thickBot="1" x14ac:dyDescent="0.3">
      <c r="A44" s="81" t="s">
        <v>75</v>
      </c>
      <c r="B44" s="63" t="s">
        <v>51</v>
      </c>
      <c r="C44" s="64" t="s">
        <v>48</v>
      </c>
      <c r="D44" s="65" t="s">
        <v>49</v>
      </c>
    </row>
    <row r="45" spans="1:6" x14ac:dyDescent="0.25">
      <c r="A45" s="48" t="s">
        <v>50</v>
      </c>
      <c r="B45" s="52">
        <v>7.4999999999999997E-3</v>
      </c>
      <c r="C45" s="53">
        <v>4.0399999999999998E-2</v>
      </c>
      <c r="D45" s="54">
        <v>1.52E-2</v>
      </c>
    </row>
    <row r="46" spans="1:6" ht="48.75" customHeight="1" x14ac:dyDescent="0.25">
      <c r="A46" s="48" t="s">
        <v>51</v>
      </c>
      <c r="B46" s="45"/>
      <c r="C46" s="1">
        <v>0.9385</v>
      </c>
      <c r="D46" s="3">
        <v>0.99880000000000002</v>
      </c>
    </row>
    <row r="47" spans="1:6" ht="15.75" thickBot="1" x14ac:dyDescent="0.3">
      <c r="A47" s="49" t="s">
        <v>48</v>
      </c>
      <c r="B47" s="46"/>
      <c r="C47" s="4"/>
      <c r="D47" s="5">
        <v>0.97619999999999996</v>
      </c>
    </row>
    <row r="48" spans="1:6" ht="15.75" thickBot="1" x14ac:dyDescent="0.3"/>
    <row r="49" spans="1:4" ht="45.75" customHeight="1" thickBot="1" x14ac:dyDescent="0.3">
      <c r="A49" s="412" t="s">
        <v>190</v>
      </c>
      <c r="B49" s="413"/>
      <c r="C49" s="413"/>
      <c r="D49" s="414"/>
    </row>
    <row r="50" spans="1:4" ht="47.25" customHeight="1" thickBot="1" x14ac:dyDescent="0.3">
      <c r="A50" s="42" t="s">
        <v>54</v>
      </c>
      <c r="B50" s="59">
        <v>1E-4</v>
      </c>
      <c r="C50" s="42" t="s">
        <v>47</v>
      </c>
      <c r="D50" s="55" t="s">
        <v>44</v>
      </c>
    </row>
    <row r="51" spans="1:4" ht="15.75" thickBot="1" x14ac:dyDescent="0.3">
      <c r="A51" s="420" t="s">
        <v>46</v>
      </c>
      <c r="B51" s="421"/>
      <c r="C51" s="421"/>
      <c r="D51" s="422"/>
    </row>
    <row r="52" spans="1:4" ht="15.75" thickBot="1" x14ac:dyDescent="0.3">
      <c r="A52" s="81" t="s">
        <v>75</v>
      </c>
      <c r="B52" s="63" t="s">
        <v>51</v>
      </c>
      <c r="C52" s="64" t="s">
        <v>48</v>
      </c>
      <c r="D52" s="65" t="s">
        <v>49</v>
      </c>
    </row>
    <row r="53" spans="1:4" x14ac:dyDescent="0.25">
      <c r="A53" s="48" t="s">
        <v>50</v>
      </c>
      <c r="B53" s="52">
        <v>5.9999999999999995E-4</v>
      </c>
      <c r="C53" s="53">
        <v>5.0000000000000001E-4</v>
      </c>
      <c r="D53" s="54">
        <v>4.0000000000000001E-3</v>
      </c>
    </row>
    <row r="54" spans="1:4" x14ac:dyDescent="0.25">
      <c r="A54" s="48" t="s">
        <v>51</v>
      </c>
      <c r="B54" s="45"/>
      <c r="C54" s="1">
        <v>0.99490000000000001</v>
      </c>
      <c r="D54" s="3">
        <v>0.93259999999999998</v>
      </c>
    </row>
    <row r="55" spans="1:4" ht="15.75" thickBot="1" x14ac:dyDescent="0.3">
      <c r="A55" s="49" t="s">
        <v>48</v>
      </c>
      <c r="B55" s="46"/>
      <c r="C55" s="4"/>
      <c r="D55" s="5">
        <v>0.85119999999999996</v>
      </c>
    </row>
    <row r="56" spans="1:4" ht="15.75" thickBot="1" x14ac:dyDescent="0.3"/>
    <row r="57" spans="1:4" ht="47.25" customHeight="1" thickBot="1" x14ac:dyDescent="0.3">
      <c r="A57" s="412" t="s">
        <v>191</v>
      </c>
      <c r="B57" s="413"/>
      <c r="C57" s="413"/>
      <c r="D57" s="414"/>
    </row>
    <row r="58" spans="1:4" ht="47.25" customHeight="1" thickBot="1" x14ac:dyDescent="0.3">
      <c r="A58" s="42" t="s">
        <v>54</v>
      </c>
      <c r="B58" s="59">
        <v>2E-3</v>
      </c>
      <c r="C58" s="42" t="s">
        <v>47</v>
      </c>
      <c r="D58" s="55" t="s">
        <v>44</v>
      </c>
    </row>
    <row r="59" spans="1:4" ht="15.75" thickBot="1" x14ac:dyDescent="0.3">
      <c r="A59" s="420" t="s">
        <v>46</v>
      </c>
      <c r="B59" s="421"/>
      <c r="C59" s="421"/>
      <c r="D59" s="422"/>
    </row>
    <row r="60" spans="1:4" ht="15.75" thickBot="1" x14ac:dyDescent="0.3">
      <c r="A60" s="81" t="s">
        <v>75</v>
      </c>
      <c r="B60" s="63" t="s">
        <v>51</v>
      </c>
      <c r="C60" s="64" t="s">
        <v>48</v>
      </c>
      <c r="D60" s="65" t="s">
        <v>49</v>
      </c>
    </row>
    <row r="61" spans="1:4" x14ac:dyDescent="0.25">
      <c r="A61" s="48" t="s">
        <v>50</v>
      </c>
      <c r="B61" s="52">
        <v>2.5700000000000001E-2</v>
      </c>
      <c r="C61" s="53">
        <v>2.0999999999999999E-3</v>
      </c>
      <c r="D61" s="54">
        <v>2.3699999999999999E-2</v>
      </c>
    </row>
    <row r="62" spans="1:4" x14ac:dyDescent="0.25">
      <c r="A62" s="48" t="s">
        <v>51</v>
      </c>
      <c r="B62" s="45"/>
      <c r="C62" s="1">
        <v>0.66239999999999999</v>
      </c>
      <c r="D62" s="3">
        <v>0.99850000000000005</v>
      </c>
    </row>
    <row r="63" spans="1:4" ht="15.75" thickBot="1" x14ac:dyDescent="0.3">
      <c r="A63" s="49" t="s">
        <v>48</v>
      </c>
      <c r="B63" s="46"/>
      <c r="C63" s="4"/>
      <c r="D63" s="5">
        <v>0.77529999999999999</v>
      </c>
    </row>
  </sheetData>
  <mergeCells count="9">
    <mergeCell ref="A59:D59"/>
    <mergeCell ref="A57:D57"/>
    <mergeCell ref="A41:D41"/>
    <mergeCell ref="E1:G1"/>
    <mergeCell ref="A31:F31"/>
    <mergeCell ref="A37:D37"/>
    <mergeCell ref="A43:D43"/>
    <mergeCell ref="A49:D49"/>
    <mergeCell ref="A51:D51"/>
  </mergeCells>
  <conditionalFormatting sqref="B33:D35 A39:C39 A43 B42:B43 B45 C45:D46 D47 A51 B50:B51 B53 C53:D54 D55 A59 B58:B59 B61 C61:D62 D63">
    <cfRule type="cellIs" dxfId="31" priority="25" operator="lessThan">
      <formula>0.01</formula>
    </cfRule>
    <cfRule type="cellIs" dxfId="30" priority="26" operator="between">
      <formula>0.05</formula>
      <formula>0.01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topLeftCell="A20" workbookViewId="0">
      <selection activeCell="E52" sqref="E52"/>
    </sheetView>
  </sheetViews>
  <sheetFormatPr baseColWidth="10" defaultRowHeight="15" x14ac:dyDescent="0.25"/>
  <cols>
    <col min="1" max="2" width="15" bestFit="1" customWidth="1"/>
    <col min="3" max="3" width="19.140625" bestFit="1" customWidth="1"/>
    <col min="4" max="4" width="18.85546875" bestFit="1" customWidth="1"/>
    <col min="5" max="5" width="20.7109375" bestFit="1" customWidth="1"/>
    <col min="6" max="6" width="18.85546875" bestFit="1" customWidth="1"/>
    <col min="8" max="8" width="35.42578125" bestFit="1" customWidth="1"/>
    <col min="9" max="9" width="23.140625" bestFit="1" customWidth="1"/>
    <col min="10" max="10" width="18.85546875" bestFit="1" customWidth="1"/>
  </cols>
  <sheetData>
    <row r="1" spans="1:7" ht="15.75" thickBot="1" x14ac:dyDescent="0.3">
      <c r="E1" s="409" t="s">
        <v>105</v>
      </c>
      <c r="F1" s="410"/>
      <c r="G1" s="410"/>
    </row>
    <row r="2" spans="1:7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46" t="s">
        <v>103</v>
      </c>
      <c r="F2" s="147" t="s">
        <v>63</v>
      </c>
      <c r="G2" s="149" t="s">
        <v>64</v>
      </c>
    </row>
    <row r="3" spans="1:7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50">
        <v>891.74477186404738</v>
      </c>
      <c r="F3" s="151">
        <v>2694.6096513219904</v>
      </c>
      <c r="G3" s="152">
        <v>1390.5494065284258</v>
      </c>
    </row>
    <row r="4" spans="1:7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54">
        <v>1213.7324257411501</v>
      </c>
      <c r="F4" s="85">
        <v>2875.9563540959107</v>
      </c>
      <c r="G4" s="155">
        <v>1643.8276977851599</v>
      </c>
    </row>
    <row r="5" spans="1:7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54">
        <v>1011.5051113956832</v>
      </c>
      <c r="F5" s="85">
        <v>1863.0533967544491</v>
      </c>
      <c r="G5" s="155">
        <v>973.28392540298216</v>
      </c>
    </row>
    <row r="6" spans="1:7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54">
        <v>778.31090585767845</v>
      </c>
      <c r="F6" s="85">
        <v>2244.56173995582</v>
      </c>
      <c r="G6" s="155">
        <v>1672.0291911989868</v>
      </c>
    </row>
    <row r="7" spans="1:7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45">
        <v>849.4936220860825</v>
      </c>
      <c r="F7" s="1">
        <v>2075.9103730901056</v>
      </c>
      <c r="G7" s="34">
        <v>1060.6202084271686</v>
      </c>
    </row>
    <row r="8" spans="1:7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45">
        <v>668.5180909375722</v>
      </c>
      <c r="F8" s="1">
        <v>1815.9112923516445</v>
      </c>
      <c r="G8" s="34">
        <v>1102.7408319535293</v>
      </c>
    </row>
    <row r="9" spans="1:7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45">
        <v>1244.584027354814</v>
      </c>
      <c r="F9" s="1">
        <v>2395.2192093131057</v>
      </c>
      <c r="G9" s="34">
        <v>1608.712130199845</v>
      </c>
    </row>
    <row r="10" spans="1:7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54">
        <v>1085.7178270737625</v>
      </c>
      <c r="F10" s="85">
        <v>2447.1017391491268</v>
      </c>
      <c r="G10" s="155">
        <v>1546.4242509101366</v>
      </c>
    </row>
    <row r="11" spans="1:7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54">
        <v>1146.2266327113784</v>
      </c>
      <c r="F11" s="85">
        <v>2679.5041575635123</v>
      </c>
      <c r="G11" s="155">
        <v>1545.6171300428373</v>
      </c>
    </row>
    <row r="12" spans="1:7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54">
        <v>984.00699972846132</v>
      </c>
      <c r="F12" s="85">
        <v>2731.2984178751885</v>
      </c>
      <c r="G12" s="155">
        <v>1175.256000979118</v>
      </c>
    </row>
    <row r="13" spans="1:7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54">
        <v>890.20905747886695</v>
      </c>
      <c r="F13" s="85">
        <v>2432.0132136920602</v>
      </c>
      <c r="G13" s="155">
        <v>1714.404393039358</v>
      </c>
    </row>
    <row r="14" spans="1:7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45">
        <v>457.73353106932331</v>
      </c>
      <c r="F14" s="1">
        <v>1757.5804100242403</v>
      </c>
      <c r="G14" s="34">
        <v>1628.4508316686906</v>
      </c>
    </row>
    <row r="15" spans="1:7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45">
        <v>1436.3689587953722</v>
      </c>
      <c r="F15" s="1">
        <v>2992.03684579525</v>
      </c>
      <c r="G15" s="34">
        <v>1717.4941070190469</v>
      </c>
    </row>
    <row r="16" spans="1:7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45">
        <v>631.91515521684926</v>
      </c>
      <c r="F16" s="1">
        <v>1351.8727294905129</v>
      </c>
      <c r="G16" s="34">
        <v>1776.718489355477</v>
      </c>
    </row>
    <row r="17" spans="1:7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54">
        <v>1082.0330570588626</v>
      </c>
      <c r="F17" s="85">
        <v>2613.6986263219474</v>
      </c>
      <c r="G17" s="155">
        <v>1543.0580549309284</v>
      </c>
    </row>
    <row r="18" spans="1:7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54">
        <v>818.36602792856741</v>
      </c>
      <c r="F18" s="85">
        <v>1607.0952000145585</v>
      </c>
      <c r="G18" s="155">
        <v>715.62120586852473</v>
      </c>
    </row>
    <row r="19" spans="1:7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54">
        <v>529.2727819979458</v>
      </c>
      <c r="F19" s="85">
        <v>1392.9002479992214</v>
      </c>
      <c r="G19" s="155">
        <v>864.22510476711261</v>
      </c>
    </row>
    <row r="20" spans="1:7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45">
        <v>1426.9120373102401</v>
      </c>
      <c r="F20" s="1">
        <v>2504.8020443172518</v>
      </c>
      <c r="G20" s="34">
        <v>1928.874698948217</v>
      </c>
    </row>
    <row r="21" spans="1:7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45">
        <v>633.2259880416301</v>
      </c>
      <c r="F21" s="1">
        <v>1637.8503661603881</v>
      </c>
      <c r="G21" s="34">
        <v>817.46639163907093</v>
      </c>
    </row>
    <row r="22" spans="1:7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45">
        <v>641.71062714034542</v>
      </c>
      <c r="F22" s="1">
        <v>1204.0879743890887</v>
      </c>
      <c r="G22" s="34">
        <v>1062.8322393000951</v>
      </c>
    </row>
    <row r="23" spans="1:7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54">
        <v>812.68436063342506</v>
      </c>
      <c r="F23" s="85">
        <v>1365.8653645595355</v>
      </c>
      <c r="G23" s="155">
        <v>1020.3762966730122</v>
      </c>
    </row>
    <row r="24" spans="1:7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54">
        <v>722.0402888739593</v>
      </c>
      <c r="F24" s="85">
        <v>1482.2596218877288</v>
      </c>
      <c r="G24" s="155">
        <v>971.80567013765199</v>
      </c>
    </row>
    <row r="25" spans="1:7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54">
        <v>597.53504373383714</v>
      </c>
      <c r="F25" s="85">
        <v>1524.2960502811832</v>
      </c>
      <c r="G25" s="155">
        <v>985.61078683247774</v>
      </c>
    </row>
    <row r="26" spans="1:7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54">
        <v>666.70024222966322</v>
      </c>
      <c r="F26" s="85">
        <v>1524.7782014761765</v>
      </c>
      <c r="G26" s="155">
        <v>691.05503215308647</v>
      </c>
    </row>
    <row r="27" spans="1:7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45">
        <v>961.58166728849562</v>
      </c>
      <c r="F27" s="1">
        <v>1717.656282852801</v>
      </c>
      <c r="G27" s="34">
        <v>1084.062334787804</v>
      </c>
    </row>
    <row r="28" spans="1:7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45">
        <v>1115.3239793552493</v>
      </c>
      <c r="F28" s="1">
        <v>1861.7548659193121</v>
      </c>
      <c r="G28" s="34">
        <v>1101.9731565051893</v>
      </c>
    </row>
    <row r="29" spans="1:7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46">
        <v>583.47214660419854</v>
      </c>
      <c r="F29" s="4">
        <v>1225.8331517921883</v>
      </c>
      <c r="G29" s="35">
        <v>1088.4288349253452</v>
      </c>
    </row>
    <row r="30" spans="1:7" ht="15.75" thickBot="1" x14ac:dyDescent="0.3"/>
    <row r="31" spans="1:7" ht="15.75" thickBot="1" x14ac:dyDescent="0.3">
      <c r="A31" s="409" t="s">
        <v>104</v>
      </c>
      <c r="B31" s="410"/>
      <c r="C31" s="410"/>
      <c r="D31" s="410"/>
      <c r="E31" s="410"/>
      <c r="F31" s="411"/>
    </row>
    <row r="32" spans="1:7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139" t="s">
        <v>42</v>
      </c>
      <c r="F32" s="140" t="s">
        <v>47</v>
      </c>
    </row>
    <row r="33" spans="1:6" x14ac:dyDescent="0.25">
      <c r="A33" s="89" t="s">
        <v>62</v>
      </c>
      <c r="B33" s="52">
        <v>0.31490000000000001</v>
      </c>
      <c r="C33" s="53">
        <v>0.74319999999999997</v>
      </c>
      <c r="D33" s="94">
        <v>0.92989999999999995</v>
      </c>
      <c r="E33" s="138" t="s">
        <v>44</v>
      </c>
      <c r="F33" s="156" t="s">
        <v>44</v>
      </c>
    </row>
    <row r="34" spans="1:6" x14ac:dyDescent="0.25">
      <c r="A34" s="48" t="s">
        <v>63</v>
      </c>
      <c r="B34" s="45">
        <v>4.3E-3</v>
      </c>
      <c r="C34" s="1">
        <v>0.51819999999999999</v>
      </c>
      <c r="D34" s="34">
        <v>0.27860000000000001</v>
      </c>
      <c r="E34" s="159" t="s">
        <v>44</v>
      </c>
      <c r="F34" s="157" t="s">
        <v>44</v>
      </c>
    </row>
    <row r="35" spans="1:6" ht="15.75" thickBot="1" x14ac:dyDescent="0.3">
      <c r="A35" s="49" t="s">
        <v>64</v>
      </c>
      <c r="B35" s="46">
        <v>4.1999999999999997E-3</v>
      </c>
      <c r="C35" s="4">
        <v>0.64610000000000001</v>
      </c>
      <c r="D35" s="35">
        <v>0.35699999999999998</v>
      </c>
      <c r="E35" s="160" t="s">
        <v>44</v>
      </c>
      <c r="F35" s="158" t="s">
        <v>44</v>
      </c>
    </row>
    <row r="36" spans="1:6" ht="15.75" thickBot="1" x14ac:dyDescent="0.3"/>
    <row r="37" spans="1:6" ht="47.25" customHeight="1" thickBot="1" x14ac:dyDescent="0.3">
      <c r="A37" s="415" t="s">
        <v>192</v>
      </c>
      <c r="B37" s="416"/>
      <c r="C37" s="416"/>
      <c r="D37" s="417"/>
    </row>
    <row r="38" spans="1:6" ht="15.75" thickBot="1" x14ac:dyDescent="0.3">
      <c r="A38" s="42" t="s">
        <v>0</v>
      </c>
      <c r="B38" s="43" t="s">
        <v>67</v>
      </c>
      <c r="C38" s="43" t="s">
        <v>42</v>
      </c>
      <c r="D38" s="44" t="s">
        <v>47</v>
      </c>
    </row>
    <row r="39" spans="1:6" ht="15.75" thickBot="1" x14ac:dyDescent="0.3">
      <c r="A39" s="38">
        <v>1.5E-3</v>
      </c>
      <c r="B39" s="39">
        <v>0.46100000000000002</v>
      </c>
      <c r="C39" s="40" t="s">
        <v>44</v>
      </c>
      <c r="D39" s="91" t="s">
        <v>83</v>
      </c>
    </row>
    <row r="40" spans="1:6" ht="15.75" thickBot="1" x14ac:dyDescent="0.3">
      <c r="A40" s="409" t="s">
        <v>46</v>
      </c>
      <c r="B40" s="410"/>
      <c r="C40" s="410"/>
      <c r="D40" s="411"/>
    </row>
    <row r="41" spans="1:6" ht="15.75" thickBot="1" x14ac:dyDescent="0.3">
      <c r="A41" s="81" t="s">
        <v>75</v>
      </c>
      <c r="B41" s="56" t="s">
        <v>69</v>
      </c>
      <c r="C41" s="50" t="s">
        <v>70</v>
      </c>
      <c r="D41" s="51" t="s">
        <v>71</v>
      </c>
      <c r="E41" s="325"/>
    </row>
    <row r="42" spans="1:6" x14ac:dyDescent="0.25">
      <c r="A42" s="57" t="s">
        <v>68</v>
      </c>
      <c r="B42" s="52">
        <v>0.25019999999999998</v>
      </c>
      <c r="C42" s="53">
        <v>0.999</v>
      </c>
      <c r="D42" s="54">
        <v>2.23E-2</v>
      </c>
    </row>
    <row r="43" spans="1:6" x14ac:dyDescent="0.25">
      <c r="A43" s="48" t="s">
        <v>69</v>
      </c>
      <c r="B43" s="45"/>
      <c r="C43" s="1">
        <v>0.22620000000000001</v>
      </c>
      <c r="D43" s="3">
        <v>0.69230000000000003</v>
      </c>
    </row>
    <row r="44" spans="1:6" ht="15.75" thickBot="1" x14ac:dyDescent="0.3">
      <c r="A44" s="49" t="s">
        <v>70</v>
      </c>
      <c r="B44" s="46"/>
      <c r="C44" s="4"/>
      <c r="D44" s="5">
        <v>1.9300000000000001E-2</v>
      </c>
    </row>
    <row r="45" spans="1:6" ht="15.75" thickBot="1" x14ac:dyDescent="0.3"/>
    <row r="46" spans="1:6" s="330" customFormat="1" ht="29.25" customHeight="1" thickBot="1" x14ac:dyDescent="0.3">
      <c r="A46" s="326" t="s">
        <v>201</v>
      </c>
      <c r="B46" s="327">
        <v>1.2999999999999999E-3</v>
      </c>
      <c r="C46" s="328" t="s">
        <v>47</v>
      </c>
      <c r="D46" s="329" t="s">
        <v>44</v>
      </c>
    </row>
    <row r="47" spans="1:6" ht="16.5" customHeight="1" thickBot="1" x14ac:dyDescent="0.3"/>
    <row r="48" spans="1:6" ht="45.75" customHeight="1" thickBot="1" x14ac:dyDescent="0.3">
      <c r="A48" s="415" t="s">
        <v>193</v>
      </c>
      <c r="B48" s="416"/>
      <c r="C48" s="416"/>
      <c r="D48" s="417"/>
    </row>
    <row r="49" spans="1:4" ht="15.75" thickBot="1" x14ac:dyDescent="0.3">
      <c r="A49" s="42" t="s">
        <v>0</v>
      </c>
      <c r="B49" s="43" t="s">
        <v>67</v>
      </c>
      <c r="C49" s="43" t="s">
        <v>42</v>
      </c>
      <c r="D49" s="44" t="s">
        <v>47</v>
      </c>
    </row>
    <row r="50" spans="1:4" ht="15.75" thickBot="1" x14ac:dyDescent="0.3">
      <c r="A50" s="38">
        <v>2.3999999999999998E-3</v>
      </c>
      <c r="B50" s="39">
        <v>0.75590000000000002</v>
      </c>
      <c r="C50" s="40" t="s">
        <v>44</v>
      </c>
      <c r="D50" s="161" t="s">
        <v>44</v>
      </c>
    </row>
    <row r="51" spans="1:4" ht="15.75" thickBot="1" x14ac:dyDescent="0.3">
      <c r="A51" s="409" t="s">
        <v>46</v>
      </c>
      <c r="B51" s="410"/>
      <c r="C51" s="410"/>
      <c r="D51" s="411"/>
    </row>
    <row r="52" spans="1:4" ht="15.75" thickBot="1" x14ac:dyDescent="0.3">
      <c r="A52" s="81" t="s">
        <v>75</v>
      </c>
      <c r="B52" s="56" t="s">
        <v>69</v>
      </c>
      <c r="C52" s="50" t="s">
        <v>70</v>
      </c>
      <c r="D52" s="51" t="s">
        <v>71</v>
      </c>
    </row>
    <row r="53" spans="1:4" x14ac:dyDescent="0.25">
      <c r="A53" s="57" t="s">
        <v>68</v>
      </c>
      <c r="B53" s="52">
        <v>0.65090000000000003</v>
      </c>
      <c r="C53" s="53">
        <v>0.4677</v>
      </c>
      <c r="D53" s="54">
        <v>0.1424</v>
      </c>
    </row>
    <row r="54" spans="1:4" x14ac:dyDescent="0.25">
      <c r="A54" s="48" t="s">
        <v>69</v>
      </c>
      <c r="B54" s="45"/>
      <c r="C54" s="1">
        <v>7.2499999999999995E-2</v>
      </c>
      <c r="D54" s="3">
        <v>0.76119999999999999</v>
      </c>
    </row>
    <row r="55" spans="1:4" ht="15.75" customHeight="1" thickBot="1" x14ac:dyDescent="0.3">
      <c r="A55" s="49" t="s">
        <v>70</v>
      </c>
      <c r="B55" s="46"/>
      <c r="C55" s="4"/>
      <c r="D55" s="5">
        <v>5.7999999999999996E-3</v>
      </c>
    </row>
    <row r="56" spans="1:4" ht="15.75" thickBot="1" x14ac:dyDescent="0.3"/>
    <row r="57" spans="1:4" ht="30.75" thickBot="1" x14ac:dyDescent="0.3">
      <c r="A57" s="326" t="s">
        <v>202</v>
      </c>
      <c r="B57" s="327">
        <v>2.3E-3</v>
      </c>
      <c r="C57" s="328" t="s">
        <v>47</v>
      </c>
      <c r="D57" s="329" t="s">
        <v>44</v>
      </c>
    </row>
  </sheetData>
  <mergeCells count="6">
    <mergeCell ref="A51:D51"/>
    <mergeCell ref="E1:G1"/>
    <mergeCell ref="A31:F31"/>
    <mergeCell ref="A37:D37"/>
    <mergeCell ref="A40:D40"/>
    <mergeCell ref="A48:D48"/>
  </mergeCells>
  <conditionalFormatting sqref="B33:D35 A39:B39 B42 C42:C43 D42:D44 A50:B50 B53 C53:C54 D53:D55">
    <cfRule type="cellIs" dxfId="29" priority="15" operator="lessThan">
      <formula>0.01</formula>
    </cfRule>
    <cfRule type="cellIs" dxfId="28" priority="16" operator="between">
      <formula>0.05</formula>
      <formula>0.01</formula>
    </cfRule>
  </conditionalFormatting>
  <conditionalFormatting sqref="B46">
    <cfRule type="cellIs" dxfId="27" priority="3" operator="lessThan">
      <formula>0.01</formula>
    </cfRule>
    <cfRule type="cellIs" dxfId="26" priority="4" operator="between">
      <formula>0.05</formula>
      <formula>0.01</formula>
    </cfRule>
  </conditionalFormatting>
  <conditionalFormatting sqref="B57">
    <cfRule type="cellIs" dxfId="25" priority="1" operator="lessThan">
      <formula>0.01</formula>
    </cfRule>
    <cfRule type="cellIs" dxfId="24" priority="2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workbookViewId="0">
      <selection activeCell="J37" sqref="J37"/>
    </sheetView>
  </sheetViews>
  <sheetFormatPr baseColWidth="10" defaultRowHeight="15" x14ac:dyDescent="0.25"/>
  <cols>
    <col min="1" max="2" width="16.28515625" bestFit="1" customWidth="1"/>
    <col min="3" max="3" width="19.140625" bestFit="1" customWidth="1"/>
    <col min="4" max="4" width="18.85546875" bestFit="1" customWidth="1"/>
    <col min="5" max="5" width="19.140625" bestFit="1" customWidth="1"/>
    <col min="6" max="6" width="18.85546875" bestFit="1" customWidth="1"/>
  </cols>
  <sheetData>
    <row r="1" spans="1:10" ht="15.75" thickBot="1" x14ac:dyDescent="0.3">
      <c r="E1" s="423" t="s">
        <v>108</v>
      </c>
      <c r="F1" s="424"/>
      <c r="G1" s="425"/>
    </row>
    <row r="2" spans="1:10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63" t="s">
        <v>103</v>
      </c>
      <c r="F2" s="164" t="s">
        <v>106</v>
      </c>
      <c r="G2" s="165" t="s">
        <v>107</v>
      </c>
    </row>
    <row r="3" spans="1:10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54">
        <v>7.0369000000000002</v>
      </c>
      <c r="F3" s="85">
        <v>4.2237999999999998</v>
      </c>
      <c r="G3" s="86">
        <v>5.4278000000000004</v>
      </c>
    </row>
    <row r="4" spans="1:10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54">
        <v>5.8053999999999997</v>
      </c>
      <c r="F4" s="85">
        <v>4.0812999999999997</v>
      </c>
      <c r="G4" s="86">
        <v>5.5465999999999998</v>
      </c>
    </row>
    <row r="5" spans="1:10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54">
        <v>4.4055</v>
      </c>
      <c r="F5" s="85">
        <v>2.8929999999999998</v>
      </c>
      <c r="G5" s="86">
        <v>4.0586000000000002</v>
      </c>
    </row>
    <row r="6" spans="1:10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54">
        <v>4.0987</v>
      </c>
      <c r="F6" s="85">
        <v>2.6006999999999998</v>
      </c>
      <c r="G6" s="86">
        <v>4.1642000000000001</v>
      </c>
    </row>
    <row r="7" spans="1:10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45">
        <v>4.1475999999999997</v>
      </c>
      <c r="F7" s="1">
        <v>2.1110000000000002</v>
      </c>
      <c r="G7" s="3">
        <v>3.3584999999999998</v>
      </c>
    </row>
    <row r="8" spans="1:10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45">
        <v>3.9348999999999998</v>
      </c>
      <c r="F8" s="1">
        <v>2.4742000000000002</v>
      </c>
      <c r="G8" s="3">
        <v>3.8336999999999999</v>
      </c>
      <c r="J8" s="162"/>
    </row>
    <row r="9" spans="1:10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45">
        <v>5.7675999999999998</v>
      </c>
      <c r="F9" s="1">
        <v>3.492</v>
      </c>
      <c r="G9" s="3">
        <v>4.1471999999999998</v>
      </c>
    </row>
    <row r="10" spans="1:10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54">
        <v>4.2019000000000002</v>
      </c>
      <c r="F10" s="85">
        <v>2.7330000000000001</v>
      </c>
      <c r="G10" s="86">
        <v>4.2735000000000003</v>
      </c>
    </row>
    <row r="11" spans="1:10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54">
        <v>5.6195000000000004</v>
      </c>
      <c r="F11" s="85">
        <v>3.8172999999999999</v>
      </c>
      <c r="G11" s="86">
        <v>4.9199000000000002</v>
      </c>
    </row>
    <row r="12" spans="1:10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54">
        <v>6.3917999999999999</v>
      </c>
      <c r="F12" s="85">
        <v>4.3926999999999996</v>
      </c>
      <c r="G12" s="86">
        <v>5.5621</v>
      </c>
    </row>
    <row r="13" spans="1:10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54">
        <v>3.5424000000000002</v>
      </c>
      <c r="F13" s="85">
        <v>2.4773999999999998</v>
      </c>
      <c r="G13" s="86">
        <v>3.3603999999999998</v>
      </c>
    </row>
    <row r="14" spans="1:10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45">
        <v>3.2433000000000001</v>
      </c>
      <c r="F14" s="1">
        <v>2.3064</v>
      </c>
      <c r="G14" s="3">
        <v>3.7231999999999998</v>
      </c>
    </row>
    <row r="15" spans="1:10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45">
        <v>6.9126000000000003</v>
      </c>
      <c r="F15" s="1">
        <v>4.0921000000000003</v>
      </c>
      <c r="G15" s="3">
        <v>5.1509</v>
      </c>
    </row>
    <row r="16" spans="1:10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45">
        <v>2.9098999999999999</v>
      </c>
      <c r="F16" s="1">
        <v>2.0606</v>
      </c>
      <c r="G16" s="3">
        <v>3.5261999999999998</v>
      </c>
    </row>
    <row r="17" spans="1:7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54">
        <v>4.2412999999999998</v>
      </c>
      <c r="F17" s="85">
        <v>2.8877999999999999</v>
      </c>
      <c r="G17" s="86">
        <v>3.3256000000000001</v>
      </c>
    </row>
    <row r="18" spans="1:7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54">
        <v>3.9005000000000001</v>
      </c>
      <c r="F18" s="85">
        <v>2.3393000000000002</v>
      </c>
      <c r="G18" s="86">
        <v>2.7801999999999998</v>
      </c>
    </row>
    <row r="19" spans="1:7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54">
        <v>2.7599</v>
      </c>
      <c r="F19" s="85">
        <v>1.9196</v>
      </c>
      <c r="G19" s="86">
        <v>2.5489000000000002</v>
      </c>
    </row>
    <row r="20" spans="1:7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45">
        <v>1.9815</v>
      </c>
      <c r="F20" s="1">
        <v>1.2514000000000001</v>
      </c>
      <c r="G20" s="3">
        <v>1.6411</v>
      </c>
    </row>
    <row r="21" spans="1:7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45">
        <v>3.2031000000000001</v>
      </c>
      <c r="F21" s="1">
        <v>2.2786</v>
      </c>
      <c r="G21" s="3">
        <v>3.4649999999999999</v>
      </c>
    </row>
    <row r="22" spans="1:7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45">
        <v>2.8784999999999998</v>
      </c>
      <c r="F22" s="1">
        <v>1.9414</v>
      </c>
      <c r="G22" s="3">
        <v>3.339</v>
      </c>
    </row>
    <row r="23" spans="1:7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54">
        <v>3.8955000000000002</v>
      </c>
      <c r="F23" s="85">
        <v>2.5621999999999998</v>
      </c>
      <c r="G23" s="86">
        <v>4.1082999999999998</v>
      </c>
    </row>
    <row r="24" spans="1:7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54">
        <v>3.1713</v>
      </c>
      <c r="F24" s="85">
        <v>1.9015</v>
      </c>
      <c r="G24" s="86">
        <v>3.1650999999999998</v>
      </c>
    </row>
    <row r="25" spans="1:7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54">
        <v>2.9519000000000002</v>
      </c>
      <c r="F25" s="85">
        <v>1.9339</v>
      </c>
      <c r="G25" s="86">
        <v>3.2517999999999998</v>
      </c>
    </row>
    <row r="26" spans="1:7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54">
        <v>3.3176999999999999</v>
      </c>
      <c r="F26" s="85">
        <v>2.1850000000000001</v>
      </c>
      <c r="G26" s="86">
        <v>3.4079999999999999</v>
      </c>
    </row>
    <row r="27" spans="1:7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45">
        <v>2.1785000000000001</v>
      </c>
      <c r="F27" s="1">
        <v>1.2617</v>
      </c>
      <c r="G27" s="3">
        <v>1.9449000000000001</v>
      </c>
    </row>
    <row r="28" spans="1:7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45">
        <v>3.2080000000000002</v>
      </c>
      <c r="F28" s="1">
        <v>1.8006</v>
      </c>
      <c r="G28" s="3">
        <v>2.4984999999999999</v>
      </c>
    </row>
    <row r="29" spans="1:7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46">
        <v>3.0488</v>
      </c>
      <c r="F29" s="4">
        <v>1.7888999999999999</v>
      </c>
      <c r="G29" s="5">
        <v>2.8403</v>
      </c>
    </row>
    <row r="30" spans="1:7" ht="15.75" thickBot="1" x14ac:dyDescent="0.3"/>
    <row r="31" spans="1:7" ht="15.75" thickBot="1" x14ac:dyDescent="0.3">
      <c r="A31" s="409" t="s">
        <v>109</v>
      </c>
      <c r="B31" s="410"/>
      <c r="C31" s="410"/>
      <c r="D31" s="410"/>
      <c r="E31" s="410"/>
      <c r="F31" s="411"/>
    </row>
    <row r="32" spans="1:7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139" t="s">
        <v>42</v>
      </c>
      <c r="F32" s="140" t="s">
        <v>47</v>
      </c>
    </row>
    <row r="33" spans="1:6" x14ac:dyDescent="0.25">
      <c r="A33" s="89" t="s">
        <v>62</v>
      </c>
      <c r="B33" s="52">
        <v>5.9999999999999995E-4</v>
      </c>
      <c r="C33" s="53">
        <v>0.58389999999999997</v>
      </c>
      <c r="D33" s="94">
        <v>6.4000000000000001E-2</v>
      </c>
      <c r="E33" s="52" t="s">
        <v>44</v>
      </c>
      <c r="F33" s="90" t="s">
        <v>83</v>
      </c>
    </row>
    <row r="34" spans="1:6" x14ac:dyDescent="0.25">
      <c r="A34" s="48" t="s">
        <v>63</v>
      </c>
      <c r="B34" s="45">
        <v>4.0000000000000002E-4</v>
      </c>
      <c r="C34" s="1">
        <v>0.5948</v>
      </c>
      <c r="D34" s="34">
        <v>1.84E-2</v>
      </c>
      <c r="E34" s="159" t="s">
        <v>44</v>
      </c>
      <c r="F34" s="91" t="s">
        <v>83</v>
      </c>
    </row>
    <row r="35" spans="1:6" ht="15.75" thickBot="1" x14ac:dyDescent="0.3">
      <c r="A35" s="49" t="s">
        <v>64</v>
      </c>
      <c r="B35" s="46">
        <v>1E-4</v>
      </c>
      <c r="C35" s="4">
        <v>0.76919999999999999</v>
      </c>
      <c r="D35" s="35">
        <v>3.1E-2</v>
      </c>
      <c r="E35" s="160" t="s">
        <v>44</v>
      </c>
      <c r="F35" s="93" t="s">
        <v>83</v>
      </c>
    </row>
    <row r="36" spans="1:6" ht="15.75" thickBot="1" x14ac:dyDescent="0.3"/>
    <row r="37" spans="1:6" ht="47.25" customHeight="1" thickBot="1" x14ac:dyDescent="0.3">
      <c r="A37" s="415" t="s">
        <v>194</v>
      </c>
      <c r="B37" s="416"/>
      <c r="C37" s="416"/>
      <c r="D37" s="417"/>
    </row>
    <row r="38" spans="1:6" ht="15.75" thickBot="1" x14ac:dyDescent="0.3">
      <c r="A38" s="42" t="s">
        <v>0</v>
      </c>
      <c r="B38" s="43" t="s">
        <v>167</v>
      </c>
      <c r="C38" s="43" t="s">
        <v>42</v>
      </c>
      <c r="D38" s="44" t="s">
        <v>47</v>
      </c>
    </row>
    <row r="39" spans="1:6" ht="15.75" thickBot="1" x14ac:dyDescent="0.3">
      <c r="A39" s="38">
        <v>2.0000000000000001E-4</v>
      </c>
      <c r="B39" s="39">
        <v>4.9599999999999998E-2</v>
      </c>
      <c r="C39" s="40" t="s">
        <v>44</v>
      </c>
      <c r="D39" s="91" t="s">
        <v>83</v>
      </c>
    </row>
    <row r="40" spans="1:6" ht="15.75" thickBot="1" x14ac:dyDescent="0.3">
      <c r="A40" s="409" t="s">
        <v>46</v>
      </c>
      <c r="B40" s="410"/>
      <c r="C40" s="410"/>
      <c r="D40" s="411"/>
    </row>
    <row r="41" spans="1:6" ht="15.75" thickBot="1" x14ac:dyDescent="0.3">
      <c r="A41" s="81" t="s">
        <v>75</v>
      </c>
      <c r="B41" s="63" t="s">
        <v>51</v>
      </c>
      <c r="C41" s="64" t="s">
        <v>48</v>
      </c>
      <c r="D41" s="65" t="s">
        <v>49</v>
      </c>
    </row>
    <row r="42" spans="1:6" x14ac:dyDescent="0.25">
      <c r="A42" s="48" t="s">
        <v>50</v>
      </c>
      <c r="B42" s="52">
        <v>2.81E-2</v>
      </c>
      <c r="C42" s="53">
        <v>0.63229999999999997</v>
      </c>
      <c r="D42" s="54">
        <v>5.0000000000000001E-4</v>
      </c>
    </row>
    <row r="43" spans="1:6" x14ac:dyDescent="0.25">
      <c r="A43" s="48" t="s">
        <v>51</v>
      </c>
      <c r="B43" s="45"/>
      <c r="C43" s="1">
        <v>0.36859999999999998</v>
      </c>
      <c r="D43" s="3">
        <v>0.31680000000000003</v>
      </c>
    </row>
    <row r="44" spans="1:6" ht="15.75" thickBot="1" x14ac:dyDescent="0.3">
      <c r="A44" s="49" t="s">
        <v>48</v>
      </c>
      <c r="B44" s="46"/>
      <c r="C44" s="4"/>
      <c r="D44" s="5">
        <v>1.5599999999999999E-2</v>
      </c>
    </row>
    <row r="45" spans="1:6" ht="15.75" thickBot="1" x14ac:dyDescent="0.3"/>
    <row r="46" spans="1:6" ht="48.75" customHeight="1" thickBot="1" x14ac:dyDescent="0.3">
      <c r="A46" s="415" t="s">
        <v>195</v>
      </c>
      <c r="B46" s="416"/>
      <c r="C46" s="416"/>
      <c r="D46" s="417"/>
    </row>
    <row r="47" spans="1:6" ht="15.75" thickBot="1" x14ac:dyDescent="0.3">
      <c r="A47" s="42" t="s">
        <v>0</v>
      </c>
      <c r="B47" s="43" t="s">
        <v>167</v>
      </c>
      <c r="C47" s="43" t="s">
        <v>42</v>
      </c>
      <c r="D47" s="44" t="s">
        <v>47</v>
      </c>
    </row>
    <row r="48" spans="1:6" ht="15.75" thickBot="1" x14ac:dyDescent="0.3">
      <c r="A48" s="38">
        <v>1E-4</v>
      </c>
      <c r="B48" s="39">
        <v>1.0999999999999999E-2</v>
      </c>
      <c r="C48" s="40" t="s">
        <v>44</v>
      </c>
      <c r="D48" s="91" t="s">
        <v>83</v>
      </c>
    </row>
    <row r="49" spans="1:4" ht="15.75" thickBot="1" x14ac:dyDescent="0.3">
      <c r="A49" s="409" t="s">
        <v>46</v>
      </c>
      <c r="B49" s="410"/>
      <c r="C49" s="410"/>
      <c r="D49" s="411"/>
    </row>
    <row r="50" spans="1:4" ht="15.75" thickBot="1" x14ac:dyDescent="0.3">
      <c r="A50" s="81" t="s">
        <v>75</v>
      </c>
      <c r="B50" s="63" t="s">
        <v>51</v>
      </c>
      <c r="C50" s="64" t="s">
        <v>48</v>
      </c>
      <c r="D50" s="65" t="s">
        <v>49</v>
      </c>
    </row>
    <row r="51" spans="1:4" x14ac:dyDescent="0.25">
      <c r="A51" s="48" t="s">
        <v>50</v>
      </c>
      <c r="B51" s="52">
        <v>1.46E-2</v>
      </c>
      <c r="C51" s="53">
        <v>0.32</v>
      </c>
      <c r="D51" s="54">
        <v>1E-4</v>
      </c>
    </row>
    <row r="52" spans="1:4" x14ac:dyDescent="0.25">
      <c r="A52" s="48" t="s">
        <v>51</v>
      </c>
      <c r="B52" s="45"/>
      <c r="C52" s="1">
        <v>0.51829999999999998</v>
      </c>
      <c r="D52" s="3">
        <v>0.16719999999999999</v>
      </c>
    </row>
    <row r="53" spans="1:4" ht="15.75" thickBot="1" x14ac:dyDescent="0.3">
      <c r="A53" s="49" t="s">
        <v>48</v>
      </c>
      <c r="B53" s="46"/>
      <c r="C53" s="4"/>
      <c r="D53" s="5">
        <v>1.1900000000000001E-2</v>
      </c>
    </row>
    <row r="54" spans="1:4" ht="15.75" thickBot="1" x14ac:dyDescent="0.3"/>
    <row r="55" spans="1:4" ht="46.5" customHeight="1" thickBot="1" x14ac:dyDescent="0.3">
      <c r="A55" s="415" t="s">
        <v>196</v>
      </c>
      <c r="B55" s="416"/>
      <c r="C55" s="416"/>
      <c r="D55" s="417"/>
    </row>
    <row r="56" spans="1:4" ht="15.75" thickBot="1" x14ac:dyDescent="0.3">
      <c r="A56" s="42" t="s">
        <v>0</v>
      </c>
      <c r="B56" s="43" t="s">
        <v>167</v>
      </c>
      <c r="C56" s="43" t="s">
        <v>42</v>
      </c>
      <c r="D56" s="44" t="s">
        <v>47</v>
      </c>
    </row>
    <row r="57" spans="1:4" ht="15.75" thickBot="1" x14ac:dyDescent="0.3">
      <c r="A57" s="38">
        <v>1E-4</v>
      </c>
      <c r="B57" s="39">
        <v>2.2200000000000001E-2</v>
      </c>
      <c r="C57" s="40" t="s">
        <v>44</v>
      </c>
      <c r="D57" s="135" t="s">
        <v>44</v>
      </c>
    </row>
    <row r="58" spans="1:4" ht="15.75" thickBot="1" x14ac:dyDescent="0.3">
      <c r="A58" s="409" t="s">
        <v>46</v>
      </c>
      <c r="B58" s="410"/>
      <c r="C58" s="410"/>
      <c r="D58" s="411"/>
    </row>
    <row r="59" spans="1:4" ht="15.75" thickBot="1" x14ac:dyDescent="0.3">
      <c r="A59" s="81" t="s">
        <v>75</v>
      </c>
      <c r="B59" s="63" t="s">
        <v>51</v>
      </c>
      <c r="C59" s="64" t="s">
        <v>48</v>
      </c>
      <c r="D59" s="65" t="s">
        <v>49</v>
      </c>
    </row>
    <row r="60" spans="1:4" x14ac:dyDescent="0.25">
      <c r="A60" s="48" t="s">
        <v>50</v>
      </c>
      <c r="B60" s="52">
        <v>2.8E-3</v>
      </c>
      <c r="C60" s="53">
        <v>0.25690000000000002</v>
      </c>
      <c r="D60" s="54">
        <v>1E-4</v>
      </c>
    </row>
    <row r="61" spans="1:4" x14ac:dyDescent="0.25">
      <c r="A61" s="48" t="s">
        <v>51</v>
      </c>
      <c r="B61" s="45"/>
      <c r="C61" s="1">
        <v>0.25590000000000002</v>
      </c>
      <c r="D61" s="3">
        <v>0.41149999999999998</v>
      </c>
    </row>
    <row r="62" spans="1:4" ht="15.75" thickBot="1" x14ac:dyDescent="0.3">
      <c r="A62" s="49" t="s">
        <v>48</v>
      </c>
      <c r="B62" s="46"/>
      <c r="C62" s="4"/>
      <c r="D62" s="5">
        <v>1.38E-2</v>
      </c>
    </row>
  </sheetData>
  <mergeCells count="8">
    <mergeCell ref="A55:D55"/>
    <mergeCell ref="A58:D58"/>
    <mergeCell ref="E1:G1"/>
    <mergeCell ref="A31:F31"/>
    <mergeCell ref="A37:D37"/>
    <mergeCell ref="A40:D40"/>
    <mergeCell ref="A46:D46"/>
    <mergeCell ref="A49:D49"/>
  </mergeCells>
  <conditionalFormatting sqref="B33:D35">
    <cfRule type="cellIs" dxfId="23" priority="13" operator="lessThan">
      <formula>0.01</formula>
    </cfRule>
    <cfRule type="cellIs" dxfId="22" priority="14" operator="between">
      <formula>0.05</formula>
      <formula>0.01</formula>
    </cfRule>
  </conditionalFormatting>
  <conditionalFormatting sqref="A39:B39 B42 C42:C43 D42:D44">
    <cfRule type="cellIs" dxfId="21" priority="11" operator="lessThan">
      <formula>0.01</formula>
    </cfRule>
    <cfRule type="cellIs" dxfId="20" priority="12" operator="between">
      <formula>0.05</formula>
      <formula>0.01</formula>
    </cfRule>
  </conditionalFormatting>
  <conditionalFormatting sqref="B42 C42:D43 D44">
    <cfRule type="cellIs" dxfId="19" priority="9" operator="lessThan">
      <formula>0.01</formula>
    </cfRule>
    <cfRule type="cellIs" dxfId="18" priority="10" operator="between">
      <formula>0.05</formula>
      <formula>0.01</formula>
    </cfRule>
  </conditionalFormatting>
  <conditionalFormatting sqref="A48:B48 B51 C51:C52 D51:D53">
    <cfRule type="cellIs" dxfId="17" priority="7" operator="lessThan">
      <formula>0.01</formula>
    </cfRule>
    <cfRule type="cellIs" dxfId="16" priority="8" operator="between">
      <formula>0.05</formula>
      <formula>0.01</formula>
    </cfRule>
  </conditionalFormatting>
  <conditionalFormatting sqref="B51 C51:D52 D53">
    <cfRule type="cellIs" dxfId="15" priority="5" operator="lessThan">
      <formula>0.01</formula>
    </cfRule>
    <cfRule type="cellIs" dxfId="14" priority="6" operator="between">
      <formula>0.05</formula>
      <formula>0.01</formula>
    </cfRule>
  </conditionalFormatting>
  <conditionalFormatting sqref="A57:B57 B60 C60:C61 D60:D62">
    <cfRule type="cellIs" dxfId="13" priority="3" operator="lessThan">
      <formula>0.01</formula>
    </cfRule>
    <cfRule type="cellIs" dxfId="12" priority="4" operator="between">
      <formula>0.05</formula>
      <formula>0.01</formula>
    </cfRule>
  </conditionalFormatting>
  <conditionalFormatting sqref="B60 C60:D61 D62">
    <cfRule type="cellIs" dxfId="11" priority="1" operator="lessThan">
      <formula>0.01</formula>
    </cfRule>
    <cfRule type="cellIs" dxfId="10" priority="2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7"/>
  <sheetViews>
    <sheetView topLeftCell="A16" workbookViewId="0">
      <selection activeCell="D56" sqref="D56"/>
    </sheetView>
  </sheetViews>
  <sheetFormatPr baseColWidth="10" defaultRowHeight="15" x14ac:dyDescent="0.25"/>
  <cols>
    <col min="1" max="2" width="16.28515625" bestFit="1" customWidth="1"/>
    <col min="4" max="4" width="18.85546875" bestFit="1" customWidth="1"/>
    <col min="6" max="6" width="18.85546875" bestFit="1" customWidth="1"/>
    <col min="11" max="11" width="18.85546875" bestFit="1" customWidth="1"/>
    <col min="12" max="12" width="21.140625" customWidth="1"/>
  </cols>
  <sheetData>
    <row r="1" spans="1:10" ht="15.75" thickBot="1" x14ac:dyDescent="0.3">
      <c r="E1" s="426" t="s">
        <v>113</v>
      </c>
      <c r="F1" s="427"/>
      <c r="G1" s="428"/>
      <c r="H1" s="426" t="s">
        <v>114</v>
      </c>
      <c r="I1" s="427"/>
      <c r="J1" s="428"/>
    </row>
    <row r="2" spans="1:10" ht="15.75" thickBot="1" x14ac:dyDescent="0.3">
      <c r="A2" s="108" t="s">
        <v>40</v>
      </c>
      <c r="B2" s="109" t="s">
        <v>39</v>
      </c>
      <c r="C2" s="109" t="s">
        <v>53</v>
      </c>
      <c r="D2" s="114" t="s">
        <v>166</v>
      </c>
      <c r="E2" s="146" t="s">
        <v>62</v>
      </c>
      <c r="F2" s="147" t="s">
        <v>63</v>
      </c>
      <c r="G2" s="148" t="s">
        <v>64</v>
      </c>
      <c r="H2" s="28" t="s">
        <v>62</v>
      </c>
      <c r="I2" s="29" t="s">
        <v>63</v>
      </c>
      <c r="J2" s="30" t="s">
        <v>64</v>
      </c>
    </row>
    <row r="3" spans="1:10" x14ac:dyDescent="0.25">
      <c r="A3" s="102" t="s">
        <v>17</v>
      </c>
      <c r="B3" s="103" t="s">
        <v>8</v>
      </c>
      <c r="C3" s="103" t="s">
        <v>18</v>
      </c>
      <c r="D3" s="115" t="s">
        <v>7</v>
      </c>
      <c r="E3" s="150">
        <v>9.3855067848811693</v>
      </c>
      <c r="F3" s="151">
        <v>8.0751900854286784</v>
      </c>
      <c r="G3" s="153">
        <v>8.4335655542510626</v>
      </c>
      <c r="H3" s="150">
        <v>17.569015935390972</v>
      </c>
      <c r="I3" s="151">
        <v>10.351972463243559</v>
      </c>
      <c r="J3" s="153">
        <v>2.2836393889074755</v>
      </c>
    </row>
    <row r="4" spans="1:10" x14ac:dyDescent="0.25">
      <c r="A4" s="9" t="s">
        <v>19</v>
      </c>
      <c r="B4" s="10" t="s">
        <v>8</v>
      </c>
      <c r="C4" s="10" t="s">
        <v>18</v>
      </c>
      <c r="D4" s="116" t="s">
        <v>7</v>
      </c>
      <c r="E4" s="154">
        <v>7.5006156970034539</v>
      </c>
      <c r="F4" s="85">
        <v>6.4792183301376953</v>
      </c>
      <c r="G4" s="86">
        <v>8.7781103077310654</v>
      </c>
      <c r="H4" s="154">
        <v>16.596724912673803</v>
      </c>
      <c r="I4" s="85">
        <v>7.9245739576285121</v>
      </c>
      <c r="J4" s="86">
        <v>1.9439066123420581</v>
      </c>
    </row>
    <row r="5" spans="1:10" x14ac:dyDescent="0.25">
      <c r="A5" s="9" t="s">
        <v>20</v>
      </c>
      <c r="B5" s="10" t="s">
        <v>8</v>
      </c>
      <c r="C5" s="10" t="s">
        <v>18</v>
      </c>
      <c r="D5" s="116" t="s">
        <v>7</v>
      </c>
      <c r="E5" s="154">
        <v>5.0865384098898998</v>
      </c>
      <c r="F5" s="85">
        <v>5.5696103847832656</v>
      </c>
      <c r="G5" s="86">
        <v>7.3768423337549747</v>
      </c>
      <c r="H5" s="154">
        <v>12.01705917304897</v>
      </c>
      <c r="I5" s="85">
        <v>6.8398220983097486</v>
      </c>
      <c r="J5" s="86">
        <v>1.8148772536054751</v>
      </c>
    </row>
    <row r="6" spans="1:10" x14ac:dyDescent="0.25">
      <c r="A6" s="9" t="s">
        <v>21</v>
      </c>
      <c r="B6" s="10" t="s">
        <v>8</v>
      </c>
      <c r="C6" s="10" t="s">
        <v>18</v>
      </c>
      <c r="D6" s="116" t="s">
        <v>7</v>
      </c>
      <c r="E6" s="154">
        <v>5.0257398551219978</v>
      </c>
      <c r="F6" s="85">
        <v>5.2216111057979724</v>
      </c>
      <c r="G6" s="86">
        <v>7.8335196688283801</v>
      </c>
      <c r="H6" s="154">
        <v>11.416222041257921</v>
      </c>
      <c r="I6" s="85">
        <v>7.5159282143455712</v>
      </c>
      <c r="J6" s="86">
        <v>2.0999240129398</v>
      </c>
    </row>
    <row r="7" spans="1:10" x14ac:dyDescent="0.25">
      <c r="A7" s="14" t="s">
        <v>22</v>
      </c>
      <c r="B7" s="15" t="s">
        <v>8</v>
      </c>
      <c r="C7" s="15" t="s">
        <v>18</v>
      </c>
      <c r="D7" s="117" t="s">
        <v>14</v>
      </c>
      <c r="E7" s="45">
        <v>5.7486372457154324</v>
      </c>
      <c r="F7" s="1">
        <v>4.8724579873649292</v>
      </c>
      <c r="G7" s="3">
        <v>6.7097951044728035</v>
      </c>
      <c r="H7" s="45">
        <v>11.507355047638297</v>
      </c>
      <c r="I7" s="1">
        <v>5.9246499987045702</v>
      </c>
      <c r="J7" s="3">
        <v>1.7412236720966621</v>
      </c>
    </row>
    <row r="8" spans="1:10" x14ac:dyDescent="0.25">
      <c r="A8" s="14" t="s">
        <v>23</v>
      </c>
      <c r="B8" s="15" t="s">
        <v>8</v>
      </c>
      <c r="C8" s="15" t="s">
        <v>18</v>
      </c>
      <c r="D8" s="117" t="s">
        <v>14</v>
      </c>
      <c r="E8" s="45">
        <v>4.7500097006481505</v>
      </c>
      <c r="F8" s="1">
        <v>4.9818421571808491</v>
      </c>
      <c r="G8" s="3">
        <v>7.5632836853010872</v>
      </c>
      <c r="H8" s="45">
        <v>10.003810598987307</v>
      </c>
      <c r="I8" s="1">
        <v>4.4870763528478959</v>
      </c>
      <c r="J8" s="3">
        <v>0.87135069547804167</v>
      </c>
    </row>
    <row r="9" spans="1:10" x14ac:dyDescent="0.25">
      <c r="A9" s="14" t="s">
        <v>24</v>
      </c>
      <c r="B9" s="15" t="s">
        <v>8</v>
      </c>
      <c r="C9" s="15" t="s">
        <v>18</v>
      </c>
      <c r="D9" s="117" t="s">
        <v>14</v>
      </c>
      <c r="E9" s="45">
        <v>6.4205384232077849</v>
      </c>
      <c r="F9" s="1">
        <v>5.1726920093800279</v>
      </c>
      <c r="G9" s="3">
        <v>5.8969571071486611</v>
      </c>
      <c r="H9" s="45">
        <v>10.240063282556491</v>
      </c>
      <c r="I9" s="1">
        <v>3.9542981139224409</v>
      </c>
      <c r="J9" s="3">
        <v>0.44181812451895008</v>
      </c>
    </row>
    <row r="10" spans="1:10" x14ac:dyDescent="0.25">
      <c r="A10" s="9" t="s">
        <v>6</v>
      </c>
      <c r="B10" s="10" t="s">
        <v>8</v>
      </c>
      <c r="C10" s="10" t="s">
        <v>9</v>
      </c>
      <c r="D10" s="116" t="s">
        <v>7</v>
      </c>
      <c r="E10" s="154">
        <v>5.741947625291866</v>
      </c>
      <c r="F10" s="85">
        <v>5.6017443469589701</v>
      </c>
      <c r="G10" s="86">
        <v>7.6709121069879247</v>
      </c>
      <c r="H10" s="154">
        <v>15.478138457039012</v>
      </c>
      <c r="I10" s="85">
        <v>8.1948633764271417</v>
      </c>
      <c r="J10" s="86">
        <v>1.4054917818477206</v>
      </c>
    </row>
    <row r="11" spans="1:10" x14ac:dyDescent="0.25">
      <c r="A11" s="9" t="s">
        <v>10</v>
      </c>
      <c r="B11" s="10" t="s">
        <v>8</v>
      </c>
      <c r="C11" s="10" t="s">
        <v>9</v>
      </c>
      <c r="D11" s="116" t="s">
        <v>7</v>
      </c>
      <c r="E11" s="154">
        <v>5.7190597507666325</v>
      </c>
      <c r="F11" s="85">
        <v>4.8216717029209644</v>
      </c>
      <c r="G11" s="86">
        <v>7.1209952834123147</v>
      </c>
      <c r="H11" s="154">
        <v>12.207141241328925</v>
      </c>
      <c r="I11" s="85">
        <v>5.3873880758454442</v>
      </c>
      <c r="J11" s="86">
        <v>1.1272089799342564</v>
      </c>
    </row>
    <row r="12" spans="1:10" x14ac:dyDescent="0.25">
      <c r="A12" s="9" t="s">
        <v>11</v>
      </c>
      <c r="B12" s="10" t="s">
        <v>8</v>
      </c>
      <c r="C12" s="10" t="s">
        <v>9</v>
      </c>
      <c r="D12" s="116" t="s">
        <v>7</v>
      </c>
      <c r="E12" s="154">
        <v>6.6259248249544536</v>
      </c>
      <c r="F12" s="85">
        <v>6.7032837743162412</v>
      </c>
      <c r="G12" s="86">
        <v>9.4604925229200543</v>
      </c>
      <c r="H12" s="154">
        <v>14.253717145623598</v>
      </c>
      <c r="I12" s="85">
        <v>7.3823913302258122</v>
      </c>
      <c r="J12" s="86">
        <v>1.8116947107817494</v>
      </c>
    </row>
    <row r="13" spans="1:10" x14ac:dyDescent="0.25">
      <c r="A13" s="9" t="s">
        <v>12</v>
      </c>
      <c r="B13" s="10" t="s">
        <v>8</v>
      </c>
      <c r="C13" s="10" t="s">
        <v>9</v>
      </c>
      <c r="D13" s="116" t="s">
        <v>7</v>
      </c>
      <c r="E13" s="154">
        <v>4.5909694869684561</v>
      </c>
      <c r="F13" s="85">
        <v>4.8635167659466463</v>
      </c>
      <c r="G13" s="86">
        <v>5.5200074769965646</v>
      </c>
      <c r="H13" s="154">
        <v>13.613287500260995</v>
      </c>
      <c r="I13" s="85">
        <v>9.3137665943504828</v>
      </c>
      <c r="J13" s="86">
        <v>2.4796697154148584</v>
      </c>
    </row>
    <row r="14" spans="1:10" x14ac:dyDescent="0.25">
      <c r="A14" s="14" t="s">
        <v>13</v>
      </c>
      <c r="B14" s="15" t="s">
        <v>8</v>
      </c>
      <c r="C14" s="15" t="s">
        <v>9</v>
      </c>
      <c r="D14" s="117" t="s">
        <v>14</v>
      </c>
      <c r="E14" s="45">
        <v>5.1240151694896054</v>
      </c>
      <c r="F14" s="1">
        <v>5.4617752999399674</v>
      </c>
      <c r="G14" s="3">
        <v>8.1231363735695545</v>
      </c>
      <c r="H14" s="45">
        <v>7.892049730474004</v>
      </c>
      <c r="I14" s="1">
        <v>2.994787003673947</v>
      </c>
      <c r="J14" s="3">
        <v>0.72407837842259593</v>
      </c>
    </row>
    <row r="15" spans="1:10" x14ac:dyDescent="0.25">
      <c r="A15" s="14" t="s">
        <v>15</v>
      </c>
      <c r="B15" s="15" t="s">
        <v>8</v>
      </c>
      <c r="C15" s="15" t="s">
        <v>9</v>
      </c>
      <c r="D15" s="117" t="s">
        <v>14</v>
      </c>
      <c r="E15" s="45">
        <v>8.0089914744166961</v>
      </c>
      <c r="F15" s="1">
        <v>7.4511597994056515</v>
      </c>
      <c r="G15" s="3">
        <v>8.1575491288591504</v>
      </c>
      <c r="H15" s="45">
        <v>13.68512683278813</v>
      </c>
      <c r="I15" s="1">
        <v>6.5400998075807593</v>
      </c>
      <c r="J15" s="3">
        <v>1.0668950330914826</v>
      </c>
    </row>
    <row r="16" spans="1:10" x14ac:dyDescent="0.25">
      <c r="A16" s="14" t="s">
        <v>16</v>
      </c>
      <c r="B16" s="15" t="s">
        <v>8</v>
      </c>
      <c r="C16" s="15" t="s">
        <v>9</v>
      </c>
      <c r="D16" s="117" t="s">
        <v>14</v>
      </c>
      <c r="E16" s="45">
        <v>4.3528113358236666</v>
      </c>
      <c r="F16" s="1">
        <v>4.1072439212469058</v>
      </c>
      <c r="G16" s="3">
        <v>7.8397347242673163</v>
      </c>
      <c r="H16" s="45">
        <v>11.593833524200603</v>
      </c>
      <c r="I16" s="1">
        <v>5.0526160137627532</v>
      </c>
      <c r="J16" s="3">
        <v>0.95221911242003765</v>
      </c>
    </row>
    <row r="17" spans="1:13" x14ac:dyDescent="0.25">
      <c r="A17" s="9" t="s">
        <v>33</v>
      </c>
      <c r="B17" s="10" t="s">
        <v>26</v>
      </c>
      <c r="C17" s="10" t="s">
        <v>18</v>
      </c>
      <c r="D17" s="116" t="s">
        <v>7</v>
      </c>
      <c r="E17" s="154">
        <v>7.686691799061605</v>
      </c>
      <c r="F17" s="85">
        <v>8.4317436056906399</v>
      </c>
      <c r="G17" s="86">
        <v>11.001996169826297</v>
      </c>
      <c r="H17" s="154">
        <v>19.111981389849277</v>
      </c>
      <c r="I17" s="85">
        <v>10.96088892647095</v>
      </c>
      <c r="J17" s="86">
        <v>4.2528685941519235</v>
      </c>
    </row>
    <row r="18" spans="1:13" x14ac:dyDescent="0.25">
      <c r="A18" s="9" t="s">
        <v>34</v>
      </c>
      <c r="B18" s="10" t="s">
        <v>26</v>
      </c>
      <c r="C18" s="10" t="s">
        <v>18</v>
      </c>
      <c r="D18" s="116" t="s">
        <v>7</v>
      </c>
      <c r="E18" s="154">
        <v>5.9620285428088202</v>
      </c>
      <c r="F18" s="85">
        <v>5.6437255356943146</v>
      </c>
      <c r="G18" s="86">
        <v>8.6049274838212231</v>
      </c>
      <c r="H18" s="154">
        <v>18.154573204833362</v>
      </c>
      <c r="I18" s="85">
        <v>9.4339164850549988</v>
      </c>
      <c r="J18" s="86">
        <v>2.4632919560138702</v>
      </c>
    </row>
    <row r="19" spans="1:13" x14ac:dyDescent="0.25">
      <c r="A19" s="9" t="s">
        <v>35</v>
      </c>
      <c r="B19" s="10" t="s">
        <v>26</v>
      </c>
      <c r="C19" s="10" t="s">
        <v>18</v>
      </c>
      <c r="D19" s="116" t="s">
        <v>7</v>
      </c>
      <c r="E19" s="154">
        <v>4.8294559995219855</v>
      </c>
      <c r="F19" s="85">
        <v>5.265063794394969</v>
      </c>
      <c r="G19" s="86">
        <v>6.2099002789961153</v>
      </c>
      <c r="H19" s="154">
        <v>11.437207729970341</v>
      </c>
      <c r="I19" s="85">
        <v>5.2928022102444974</v>
      </c>
      <c r="J19" s="86">
        <v>0.96912355210368406</v>
      </c>
    </row>
    <row r="20" spans="1:13" x14ac:dyDescent="0.25">
      <c r="A20" s="14" t="s">
        <v>36</v>
      </c>
      <c r="B20" s="15" t="s">
        <v>26</v>
      </c>
      <c r="C20" s="15" t="s">
        <v>18</v>
      </c>
      <c r="D20" s="117" t="s">
        <v>14</v>
      </c>
      <c r="E20" s="45">
        <v>3.5255128214784652</v>
      </c>
      <c r="F20" s="1">
        <v>3.4062413486953464</v>
      </c>
      <c r="G20" s="3">
        <v>7.3998619589589065</v>
      </c>
      <c r="H20" s="45">
        <v>20.403782051354213</v>
      </c>
      <c r="I20" s="1">
        <v>10.882508665213622</v>
      </c>
      <c r="J20" s="3">
        <v>3.5132259275185906</v>
      </c>
    </row>
    <row r="21" spans="1:13" x14ac:dyDescent="0.25">
      <c r="A21" s="14" t="s">
        <v>37</v>
      </c>
      <c r="B21" s="15" t="s">
        <v>26</v>
      </c>
      <c r="C21" s="15" t="s">
        <v>18</v>
      </c>
      <c r="D21" s="117" t="s">
        <v>14</v>
      </c>
      <c r="E21" s="45">
        <v>4.1005733497209649</v>
      </c>
      <c r="F21" s="1">
        <v>4.6190482636227994</v>
      </c>
      <c r="G21" s="3">
        <v>8.3558610996688412</v>
      </c>
      <c r="H21" s="45">
        <v>7.1239825614227934</v>
      </c>
      <c r="I21" s="1">
        <v>4.0162292452667305</v>
      </c>
      <c r="J21" s="3">
        <v>1.0671580149195985</v>
      </c>
    </row>
    <row r="22" spans="1:13" x14ac:dyDescent="0.25">
      <c r="A22" s="14" t="s">
        <v>38</v>
      </c>
      <c r="B22" s="15" t="s">
        <v>26</v>
      </c>
      <c r="C22" s="15" t="s">
        <v>18</v>
      </c>
      <c r="D22" s="117" t="s">
        <v>14</v>
      </c>
      <c r="E22" s="45">
        <v>3.5875068229107256</v>
      </c>
      <c r="F22" s="1">
        <v>4.4877525148919926</v>
      </c>
      <c r="G22" s="3">
        <v>7.572311270709184</v>
      </c>
      <c r="H22" s="45">
        <v>10.901677493827574</v>
      </c>
      <c r="I22" s="1">
        <v>7.8359726966339647</v>
      </c>
      <c r="J22" s="3">
        <v>2.2463647155739475</v>
      </c>
    </row>
    <row r="23" spans="1:13" x14ac:dyDescent="0.25">
      <c r="A23" s="9" t="s">
        <v>25</v>
      </c>
      <c r="B23" s="10" t="s">
        <v>26</v>
      </c>
      <c r="C23" s="10" t="s">
        <v>9</v>
      </c>
      <c r="D23" s="116" t="s">
        <v>7</v>
      </c>
      <c r="E23" s="154">
        <v>4.5590042903085761</v>
      </c>
      <c r="F23" s="85">
        <v>4.7408583730190967</v>
      </c>
      <c r="G23" s="86">
        <v>8.5324381389272865</v>
      </c>
      <c r="H23" s="154">
        <v>8.1784435553826196</v>
      </c>
      <c r="I23" s="85">
        <v>3.9903325227228406</v>
      </c>
      <c r="J23" s="86">
        <v>0.93758037187681409</v>
      </c>
    </row>
    <row r="24" spans="1:13" x14ac:dyDescent="0.25">
      <c r="A24" s="9" t="s">
        <v>27</v>
      </c>
      <c r="B24" s="10" t="s">
        <v>26</v>
      </c>
      <c r="C24" s="10" t="s">
        <v>9</v>
      </c>
      <c r="D24" s="116" t="s">
        <v>7</v>
      </c>
      <c r="E24" s="154">
        <v>4.2079011763352581</v>
      </c>
      <c r="F24" s="85">
        <v>4.3496403697789772</v>
      </c>
      <c r="G24" s="86">
        <v>6.2489676626855264</v>
      </c>
      <c r="H24" s="154">
        <v>8.1023674596253983</v>
      </c>
      <c r="I24" s="85">
        <v>4.5062084027184115</v>
      </c>
      <c r="J24" s="86">
        <v>0.77631915645519545</v>
      </c>
    </row>
    <row r="25" spans="1:13" x14ac:dyDescent="0.25">
      <c r="A25" s="9" t="s">
        <v>28</v>
      </c>
      <c r="B25" s="10" t="s">
        <v>26</v>
      </c>
      <c r="C25" s="10" t="s">
        <v>9</v>
      </c>
      <c r="D25" s="116" t="s">
        <v>7</v>
      </c>
      <c r="E25" s="154">
        <v>3.7551010127881241</v>
      </c>
      <c r="F25" s="85">
        <v>4.9775420822509693</v>
      </c>
      <c r="G25" s="86">
        <v>10.464763587962189</v>
      </c>
      <c r="H25" s="154">
        <v>5.9912294005466302</v>
      </c>
      <c r="I25" s="85">
        <v>4.2761793675912054</v>
      </c>
      <c r="J25" s="86">
        <v>1.5339002523115866</v>
      </c>
    </row>
    <row r="26" spans="1:13" x14ac:dyDescent="0.25">
      <c r="A26" s="9" t="s">
        <v>29</v>
      </c>
      <c r="B26" s="10" t="s">
        <v>26</v>
      </c>
      <c r="C26" s="10" t="s">
        <v>9</v>
      </c>
      <c r="D26" s="116" t="s">
        <v>7</v>
      </c>
      <c r="E26" s="154">
        <v>5.9023283992554738</v>
      </c>
      <c r="F26" s="85">
        <v>6.0944359062924427</v>
      </c>
      <c r="G26" s="86">
        <v>8.7698289984634918</v>
      </c>
      <c r="H26" s="154">
        <v>13.481391197700535</v>
      </c>
      <c r="I26" s="85">
        <v>7.4527855066945543</v>
      </c>
      <c r="J26" s="86">
        <v>1.7372220092769293</v>
      </c>
    </row>
    <row r="27" spans="1:13" x14ac:dyDescent="0.25">
      <c r="A27" s="14" t="s">
        <v>30</v>
      </c>
      <c r="B27" s="15" t="s">
        <v>26</v>
      </c>
      <c r="C27" s="15" t="s">
        <v>9</v>
      </c>
      <c r="D27" s="117" t="s">
        <v>14</v>
      </c>
      <c r="E27" s="45">
        <v>3.9175045389685028</v>
      </c>
      <c r="F27" s="1">
        <v>3.3439430418640921</v>
      </c>
      <c r="G27" s="3">
        <v>4.8522203188408914</v>
      </c>
      <c r="H27" s="45">
        <v>12.322268366045025</v>
      </c>
      <c r="I27" s="1">
        <v>6.9933809842131378</v>
      </c>
      <c r="J27" s="3">
        <v>1.7743874485509639</v>
      </c>
    </row>
    <row r="28" spans="1:13" x14ac:dyDescent="0.25">
      <c r="A28" s="14" t="s">
        <v>31</v>
      </c>
      <c r="B28" s="15" t="s">
        <v>26</v>
      </c>
      <c r="C28" s="15" t="s">
        <v>9</v>
      </c>
      <c r="D28" s="117" t="s">
        <v>14</v>
      </c>
      <c r="E28" s="45">
        <v>5.9570939772961138</v>
      </c>
      <c r="F28" s="1">
        <v>6.5134326758936991</v>
      </c>
      <c r="G28" s="3">
        <v>7.1647123138836042</v>
      </c>
      <c r="H28" s="45">
        <v>15.15463635316598</v>
      </c>
      <c r="I28" s="1">
        <v>8.0390481744415698</v>
      </c>
      <c r="J28" s="3">
        <v>1.1468739584229621</v>
      </c>
    </row>
    <row r="29" spans="1:13" ht="15.75" thickBot="1" x14ac:dyDescent="0.3">
      <c r="A29" s="19" t="s">
        <v>32</v>
      </c>
      <c r="B29" s="20" t="s">
        <v>26</v>
      </c>
      <c r="C29" s="20" t="s">
        <v>9</v>
      </c>
      <c r="D29" s="118" t="s">
        <v>14</v>
      </c>
      <c r="E29" s="46">
        <v>3.9840476328199963</v>
      </c>
      <c r="F29" s="4">
        <v>3.6136633709715538</v>
      </c>
      <c r="G29" s="5">
        <v>6.0139628477210403</v>
      </c>
      <c r="H29" s="46">
        <v>8.9351394276953648</v>
      </c>
      <c r="I29" s="4">
        <v>5.5988717312738725</v>
      </c>
      <c r="J29" s="5">
        <v>1.3465986424637282</v>
      </c>
    </row>
    <row r="30" spans="1:13" ht="15.75" thickBot="1" x14ac:dyDescent="0.3"/>
    <row r="31" spans="1:13" ht="15.75" thickBot="1" x14ac:dyDescent="0.3">
      <c r="A31" s="409" t="s">
        <v>113</v>
      </c>
      <c r="B31" s="410"/>
      <c r="C31" s="410"/>
      <c r="D31" s="410"/>
      <c r="E31" s="410"/>
      <c r="F31" s="411"/>
      <c r="H31" s="409" t="s">
        <v>114</v>
      </c>
      <c r="I31" s="410"/>
      <c r="J31" s="410"/>
      <c r="K31" s="410"/>
      <c r="L31" s="410"/>
      <c r="M31" s="411"/>
    </row>
    <row r="32" spans="1:13" ht="15.75" thickBot="1" x14ac:dyDescent="0.3">
      <c r="A32" s="74" t="s">
        <v>1</v>
      </c>
      <c r="B32" s="63" t="s">
        <v>43</v>
      </c>
      <c r="C32" s="64" t="s">
        <v>52</v>
      </c>
      <c r="D32" s="75" t="s">
        <v>167</v>
      </c>
      <c r="E32" s="139" t="s">
        <v>42</v>
      </c>
      <c r="F32" s="140" t="s">
        <v>47</v>
      </c>
      <c r="H32" s="74" t="s">
        <v>1</v>
      </c>
      <c r="I32" s="63" t="s">
        <v>43</v>
      </c>
      <c r="J32" s="64" t="s">
        <v>52</v>
      </c>
      <c r="K32" s="75" t="s">
        <v>167</v>
      </c>
      <c r="L32" s="139" t="s">
        <v>42</v>
      </c>
      <c r="M32" s="140" t="s">
        <v>47</v>
      </c>
    </row>
    <row r="33" spans="1:13" x14ac:dyDescent="0.25">
      <c r="A33" s="89" t="s">
        <v>62</v>
      </c>
      <c r="B33" s="52">
        <v>7.7000000000000002E-3</v>
      </c>
      <c r="C33" s="53">
        <v>0.58050000000000002</v>
      </c>
      <c r="D33" s="94">
        <v>5.2900000000000003E-2</v>
      </c>
      <c r="E33" s="52" t="s">
        <v>44</v>
      </c>
      <c r="F33" s="170" t="s">
        <v>102</v>
      </c>
      <c r="H33" s="89" t="s">
        <v>62</v>
      </c>
      <c r="I33" s="52">
        <v>0.97219999999999995</v>
      </c>
      <c r="J33" s="53">
        <v>0.157</v>
      </c>
      <c r="K33" s="94">
        <v>0.22120000000000001</v>
      </c>
      <c r="L33" s="52" t="s">
        <v>44</v>
      </c>
      <c r="M33" s="134" t="s">
        <v>44</v>
      </c>
    </row>
    <row r="34" spans="1:13" x14ac:dyDescent="0.25">
      <c r="A34" s="48" t="s">
        <v>63</v>
      </c>
      <c r="B34" s="45">
        <v>0.22189999999999999</v>
      </c>
      <c r="C34" s="1">
        <v>0.5091</v>
      </c>
      <c r="D34" s="34">
        <v>4.7199999999999999E-2</v>
      </c>
      <c r="E34" s="166" t="s">
        <v>44</v>
      </c>
      <c r="F34" s="135" t="s">
        <v>44</v>
      </c>
      <c r="H34" s="48" t="s">
        <v>63</v>
      </c>
      <c r="I34" s="45">
        <v>0.3947</v>
      </c>
      <c r="J34" s="1">
        <v>0.14360000000000001</v>
      </c>
      <c r="K34" s="34">
        <v>0.10680000000000001</v>
      </c>
      <c r="L34" s="95" t="s">
        <v>207</v>
      </c>
      <c r="M34" s="135" t="s">
        <v>44</v>
      </c>
    </row>
    <row r="35" spans="1:13" ht="15.75" thickBot="1" x14ac:dyDescent="0.3">
      <c r="A35" s="49" t="s">
        <v>64</v>
      </c>
      <c r="B35" s="46">
        <v>0.78259999999999996</v>
      </c>
      <c r="C35" s="4">
        <v>0.56779999999999997</v>
      </c>
      <c r="D35" s="35">
        <v>6.3700000000000007E-2</v>
      </c>
      <c r="E35" s="131" t="s">
        <v>44</v>
      </c>
      <c r="F35" s="132" t="s">
        <v>44</v>
      </c>
      <c r="H35" s="49" t="s">
        <v>64</v>
      </c>
      <c r="I35" s="46">
        <v>0.14360000000000001</v>
      </c>
      <c r="J35" s="4">
        <v>4.3200000000000002E-2</v>
      </c>
      <c r="K35" s="35">
        <v>0.12659999999999999</v>
      </c>
      <c r="L35" s="131" t="s">
        <v>44</v>
      </c>
      <c r="M35" s="132" t="s">
        <v>44</v>
      </c>
    </row>
    <row r="36" spans="1:13" ht="15.75" thickBot="1" x14ac:dyDescent="0.3"/>
    <row r="37" spans="1:13" ht="48" customHeight="1" thickBot="1" x14ac:dyDescent="0.3">
      <c r="A37" s="415" t="s">
        <v>208</v>
      </c>
      <c r="B37" s="416"/>
      <c r="C37" s="416"/>
      <c r="D37" s="417"/>
      <c r="H37" s="412" t="s">
        <v>209</v>
      </c>
      <c r="I37" s="413"/>
      <c r="J37" s="413"/>
      <c r="K37" s="414"/>
    </row>
    <row r="38" spans="1:13" ht="15.75" thickBot="1" x14ac:dyDescent="0.3">
      <c r="A38" s="42" t="s">
        <v>0</v>
      </c>
      <c r="B38" s="43" t="s">
        <v>167</v>
      </c>
      <c r="C38" s="43" t="s">
        <v>42</v>
      </c>
      <c r="D38" s="44" t="s">
        <v>47</v>
      </c>
      <c r="H38" s="42" t="s">
        <v>54</v>
      </c>
      <c r="I38" s="59">
        <v>7.3400000000000007E-2</v>
      </c>
      <c r="J38" s="42" t="s">
        <v>47</v>
      </c>
      <c r="K38" s="55" t="s">
        <v>44</v>
      </c>
    </row>
    <row r="39" spans="1:13" ht="15.75" thickBot="1" x14ac:dyDescent="0.3">
      <c r="A39" s="38">
        <v>6.3E-3</v>
      </c>
      <c r="B39" s="39">
        <v>7.3700000000000002E-2</v>
      </c>
      <c r="C39" s="40" t="s">
        <v>44</v>
      </c>
      <c r="D39" s="170" t="s">
        <v>102</v>
      </c>
    </row>
    <row r="40" spans="1:13" ht="15.75" thickBot="1" x14ac:dyDescent="0.3">
      <c r="A40" s="409" t="s">
        <v>46</v>
      </c>
      <c r="B40" s="410"/>
      <c r="C40" s="410"/>
      <c r="D40" s="411"/>
    </row>
    <row r="41" spans="1:13" ht="15.75" thickBot="1" x14ac:dyDescent="0.3">
      <c r="A41" s="81" t="s">
        <v>75</v>
      </c>
      <c r="B41" s="63" t="s">
        <v>51</v>
      </c>
      <c r="C41" s="64" t="s">
        <v>48</v>
      </c>
      <c r="D41" s="65" t="s">
        <v>49</v>
      </c>
    </row>
    <row r="42" spans="1:13" x14ac:dyDescent="0.25">
      <c r="A42" s="48" t="s">
        <v>50</v>
      </c>
      <c r="B42" s="52">
        <v>0.49</v>
      </c>
      <c r="C42" s="53">
        <v>0.94140000000000001</v>
      </c>
      <c r="D42" s="54">
        <v>9.5999999999999992E-3</v>
      </c>
    </row>
    <row r="43" spans="1:13" x14ac:dyDescent="0.25">
      <c r="A43" s="48" t="s">
        <v>51</v>
      </c>
      <c r="B43" s="45"/>
      <c r="C43" s="1">
        <v>0.8589</v>
      </c>
      <c r="D43" s="3">
        <v>0.1951</v>
      </c>
    </row>
    <row r="44" spans="1:13" ht="15.75" thickBot="1" x14ac:dyDescent="0.3">
      <c r="A44" s="49" t="s">
        <v>48</v>
      </c>
      <c r="B44" s="46"/>
      <c r="C44" s="4"/>
      <c r="D44" s="171">
        <v>5.21E-2</v>
      </c>
    </row>
    <row r="45" spans="1:13" ht="15.75" thickBot="1" x14ac:dyDescent="0.3"/>
    <row r="46" spans="1:13" ht="45" customHeight="1" thickBot="1" x14ac:dyDescent="0.3">
      <c r="A46" s="415" t="s">
        <v>206</v>
      </c>
      <c r="B46" s="416"/>
      <c r="C46" s="416"/>
      <c r="D46" s="417"/>
      <c r="H46" s="415" t="s">
        <v>210</v>
      </c>
      <c r="I46" s="416"/>
      <c r="J46" s="416"/>
      <c r="K46" s="417"/>
    </row>
    <row r="47" spans="1:13" ht="15.75" thickBot="1" x14ac:dyDescent="0.3">
      <c r="A47" s="42" t="s">
        <v>0</v>
      </c>
      <c r="B47" s="43" t="s">
        <v>167</v>
      </c>
      <c r="C47" s="43" t="s">
        <v>42</v>
      </c>
      <c r="D47" s="44" t="s">
        <v>47</v>
      </c>
      <c r="H47" s="42" t="s">
        <v>0</v>
      </c>
      <c r="I47" s="43" t="s">
        <v>167</v>
      </c>
      <c r="J47" s="43" t="s">
        <v>42</v>
      </c>
      <c r="K47" s="44" t="s">
        <v>47</v>
      </c>
    </row>
    <row r="48" spans="1:13" ht="15.75" thickBot="1" x14ac:dyDescent="0.3">
      <c r="A48" s="38">
        <v>5.8700000000000002E-2</v>
      </c>
      <c r="B48" s="39">
        <v>1.7299999999999999E-2</v>
      </c>
      <c r="C48" s="40" t="s">
        <v>44</v>
      </c>
      <c r="D48" s="169" t="s">
        <v>102</v>
      </c>
      <c r="H48" s="38">
        <v>0.31040000000000001</v>
      </c>
      <c r="I48" s="39">
        <v>0.1225</v>
      </c>
      <c r="J48" s="40" t="s">
        <v>44</v>
      </c>
      <c r="K48" s="170" t="s">
        <v>83</v>
      </c>
    </row>
    <row r="49" spans="1:4" ht="15.75" thickBot="1" x14ac:dyDescent="0.3">
      <c r="A49" s="409" t="s">
        <v>46</v>
      </c>
      <c r="B49" s="410"/>
      <c r="C49" s="410"/>
      <c r="D49" s="411"/>
    </row>
    <row r="50" spans="1:4" ht="15.75" thickBot="1" x14ac:dyDescent="0.3">
      <c r="A50" s="81" t="s">
        <v>75</v>
      </c>
      <c r="B50" s="63" t="s">
        <v>51</v>
      </c>
      <c r="C50" s="64" t="s">
        <v>48</v>
      </c>
      <c r="D50" s="65" t="s">
        <v>49</v>
      </c>
    </row>
    <row r="51" spans="1:4" x14ac:dyDescent="0.25">
      <c r="A51" s="48" t="s">
        <v>50</v>
      </c>
      <c r="B51" s="52">
        <v>0.95220000000000005</v>
      </c>
      <c r="C51" s="53">
        <v>0.79669999999999996</v>
      </c>
      <c r="D51" s="54">
        <v>1.6500000000000001E-2</v>
      </c>
    </row>
    <row r="52" spans="1:4" x14ac:dyDescent="0.25">
      <c r="A52" s="48" t="s">
        <v>51</v>
      </c>
      <c r="B52" s="45"/>
      <c r="C52" s="1">
        <v>0.97770000000000001</v>
      </c>
      <c r="D52" s="172">
        <v>5.9400000000000001E-2</v>
      </c>
    </row>
    <row r="53" spans="1:4" ht="15.75" thickBot="1" x14ac:dyDescent="0.3">
      <c r="A53" s="49" t="s">
        <v>48</v>
      </c>
      <c r="B53" s="46"/>
      <c r="C53" s="4"/>
      <c r="D53" s="5">
        <v>0.15290000000000001</v>
      </c>
    </row>
    <row r="54" spans="1:4" ht="15.75" thickBot="1" x14ac:dyDescent="0.3"/>
    <row r="55" spans="1:4" ht="46.5" customHeight="1" thickBot="1" x14ac:dyDescent="0.3">
      <c r="A55" s="415" t="s">
        <v>211</v>
      </c>
      <c r="B55" s="416"/>
      <c r="C55" s="416"/>
      <c r="D55" s="417"/>
    </row>
    <row r="56" spans="1:4" ht="15.75" thickBot="1" x14ac:dyDescent="0.3">
      <c r="A56" s="42" t="s">
        <v>0</v>
      </c>
      <c r="B56" s="43" t="s">
        <v>167</v>
      </c>
      <c r="C56" s="43" t="s">
        <v>42</v>
      </c>
      <c r="D56" s="44" t="s">
        <v>47</v>
      </c>
    </row>
    <row r="57" spans="1:4" ht="15.75" thickBot="1" x14ac:dyDescent="0.3">
      <c r="A57" s="38">
        <v>0.78920000000000001</v>
      </c>
      <c r="B57" s="39">
        <v>6.4100000000000004E-2</v>
      </c>
      <c r="C57" s="40" t="s">
        <v>44</v>
      </c>
      <c r="D57" s="132" t="s">
        <v>44</v>
      </c>
    </row>
  </sheetData>
  <mergeCells count="11">
    <mergeCell ref="E1:G1"/>
    <mergeCell ref="H1:J1"/>
    <mergeCell ref="A31:F31"/>
    <mergeCell ref="A37:D37"/>
    <mergeCell ref="A40:D40"/>
    <mergeCell ref="A46:D46"/>
    <mergeCell ref="A49:D49"/>
    <mergeCell ref="A55:D55"/>
    <mergeCell ref="H31:M31"/>
    <mergeCell ref="H37:K37"/>
    <mergeCell ref="H46:K46"/>
  </mergeCells>
  <conditionalFormatting sqref="B33:D35 A39:B39 B42 C42:D43 D42:D44 A48:B48 B51 C51:D52 D51:D53 A57:B57 I33:K35">
    <cfRule type="cellIs" dxfId="9" priority="23" operator="lessThan">
      <formula>0.01</formula>
    </cfRule>
    <cfRule type="cellIs" dxfId="8" priority="24" operator="between">
      <formula>0.05</formula>
      <formula>0.01</formula>
    </cfRule>
  </conditionalFormatting>
  <conditionalFormatting sqref="I38">
    <cfRule type="cellIs" dxfId="7" priority="3" operator="lessThan">
      <formula>0.01</formula>
    </cfRule>
    <cfRule type="cellIs" dxfId="6" priority="4" operator="between">
      <formula>0.05</formula>
      <formula>0.01</formula>
    </cfRule>
  </conditionalFormatting>
  <conditionalFormatting sqref="H48:I48">
    <cfRule type="cellIs" dxfId="5" priority="1" operator="lessThan">
      <formula>0.01</formula>
    </cfRule>
    <cfRule type="cellIs" dxfId="4" priority="2" operator="between">
      <formula>0.05</formula>
      <formula>0.01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Weight variation per day</vt:lpstr>
      <vt:lpstr>Volumes</vt:lpstr>
      <vt:lpstr>Radial neuroprogenitors</vt:lpstr>
      <vt:lpstr>DCX cells</vt:lpstr>
      <vt:lpstr>BrdU DCX cells</vt:lpstr>
      <vt:lpstr>DCX Staining</vt:lpstr>
      <vt:lpstr>Microglia</vt:lpstr>
      <vt:lpstr>Microglia Stainig</vt:lpstr>
      <vt:lpstr>Coloc Dcx Microglía</vt:lpstr>
      <vt:lpstr>Astrocytes</vt:lpstr>
      <vt:lpstr>Correlation matrix</vt:lpstr>
      <vt:lpstr>PCA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2021-08-04T09:02:41Z</dcterms:created>
  <dcterms:modified xsi:type="dcterms:W3CDTF">2021-12-23T10:25:49Z</dcterms:modified>
</cp:coreProperties>
</file>