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REQUALEM\ARSENIC\00NEW\"/>
    </mc:Choice>
  </mc:AlternateContent>
  <xr:revisionPtr revIDLastSave="0" documentId="13_ncr:1_{38BA0064-7C9F-43A7-B229-969095165230}" xr6:coauthVersionLast="47" xr6:coauthVersionMax="47" xr10:uidLastSave="{00000000-0000-0000-0000-000000000000}"/>
  <bookViews>
    <workbookView xWindow="3525" yWindow="885" windowWidth="21405" windowHeight="13035" tabRatio="776" xr2:uid="{AA7D51A8-BEFA-408B-8027-997EED68912B}"/>
  </bookViews>
  <sheets>
    <sheet name="0. Note" sheetId="10" r:id="rId1"/>
    <sheet name="1. MC2" sheetId="5" r:id="rId2"/>
    <sheet name="2. MC2 Lab" sheetId="3" r:id="rId3"/>
    <sheet name="3. Code output" sheetId="9" r:id="rId4"/>
    <sheet name="4. mc2 Censored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" i="8" l="1"/>
  <c r="J3" i="8"/>
  <c r="J4" i="8"/>
  <c r="T4" i="8" s="1"/>
  <c r="J5" i="8"/>
  <c r="J6" i="8"/>
  <c r="J7" i="8"/>
  <c r="J8" i="8"/>
  <c r="T8" i="8" s="1"/>
  <c r="J9" i="8"/>
  <c r="J10" i="8"/>
  <c r="J11" i="8"/>
  <c r="J12" i="8"/>
  <c r="J13" i="8"/>
  <c r="J14" i="8"/>
  <c r="J15" i="8"/>
  <c r="J16" i="8"/>
  <c r="J17" i="8"/>
  <c r="T17" i="8" s="1"/>
  <c r="J18" i="8"/>
  <c r="J19" i="8"/>
  <c r="J20" i="8"/>
  <c r="T20" i="8" s="1"/>
  <c r="J21" i="8"/>
  <c r="J22" i="8"/>
  <c r="J23" i="8"/>
  <c r="J24" i="8"/>
  <c r="T24" i="8" s="1"/>
  <c r="J25" i="8"/>
  <c r="J26" i="8"/>
  <c r="J27" i="8"/>
  <c r="J28" i="8"/>
  <c r="J29" i="8"/>
  <c r="J30" i="8"/>
  <c r="J31" i="8"/>
  <c r="J32" i="8"/>
  <c r="J33" i="8"/>
  <c r="T33" i="8" s="1"/>
  <c r="J34" i="8"/>
  <c r="J35" i="8"/>
  <c r="J36" i="8"/>
  <c r="J37" i="8"/>
  <c r="J38" i="8"/>
  <c r="J39" i="8"/>
  <c r="J40" i="8"/>
  <c r="T40" i="8" s="1"/>
  <c r="J41" i="8"/>
  <c r="J42" i="8"/>
  <c r="J43" i="8"/>
  <c r="J44" i="8"/>
  <c r="J45" i="8"/>
  <c r="J46" i="8"/>
  <c r="J47" i="8"/>
  <c r="J48" i="8"/>
  <c r="J49" i="8"/>
  <c r="T49" i="8" s="1"/>
  <c r="J50" i="8"/>
  <c r="J51" i="8"/>
  <c r="V53" i="8"/>
  <c r="Z53" i="8"/>
  <c r="V54" i="8"/>
  <c r="Z54" i="8"/>
  <c r="V55" i="8"/>
  <c r="Z55" i="8"/>
  <c r="K3" i="8"/>
  <c r="L3" i="8" s="1"/>
  <c r="M3" i="8"/>
  <c r="W3" i="8" s="1"/>
  <c r="N3" i="8"/>
  <c r="X3" i="8" s="1"/>
  <c r="O3" i="8"/>
  <c r="Y3" i="8" s="1"/>
  <c r="Q3" i="8"/>
  <c r="AA3" i="8" s="1"/>
  <c r="K4" i="8"/>
  <c r="L4" i="8" s="1"/>
  <c r="M4" i="8"/>
  <c r="W4" i="8" s="1"/>
  <c r="N4" i="8"/>
  <c r="X4" i="8" s="1"/>
  <c r="O4" i="8"/>
  <c r="P4" i="8" s="1"/>
  <c r="Q4" i="8"/>
  <c r="AA4" i="8" s="1"/>
  <c r="K5" i="8"/>
  <c r="U5" i="8" s="1"/>
  <c r="M5" i="8"/>
  <c r="W5" i="8" s="1"/>
  <c r="N5" i="8"/>
  <c r="X5" i="8" s="1"/>
  <c r="O5" i="8"/>
  <c r="P5" i="8" s="1"/>
  <c r="Q5" i="8"/>
  <c r="AA5" i="8" s="1"/>
  <c r="K6" i="8"/>
  <c r="L6" i="8" s="1"/>
  <c r="M6" i="8"/>
  <c r="W6" i="8" s="1"/>
  <c r="N6" i="8"/>
  <c r="X6" i="8" s="1"/>
  <c r="O6" i="8"/>
  <c r="Y6" i="8" s="1"/>
  <c r="Q6" i="8"/>
  <c r="AA6" i="8" s="1"/>
  <c r="T7" i="8"/>
  <c r="K7" i="8"/>
  <c r="U7" i="8" s="1"/>
  <c r="M7" i="8"/>
  <c r="W7" i="8" s="1"/>
  <c r="N7" i="8"/>
  <c r="X7" i="8" s="1"/>
  <c r="O7" i="8"/>
  <c r="P7" i="8" s="1"/>
  <c r="Q7" i="8"/>
  <c r="AA7" i="8" s="1"/>
  <c r="K8" i="8"/>
  <c r="U8" i="8" s="1"/>
  <c r="M8" i="8"/>
  <c r="W8" i="8" s="1"/>
  <c r="N8" i="8"/>
  <c r="X8" i="8" s="1"/>
  <c r="O8" i="8"/>
  <c r="P8" i="8" s="1"/>
  <c r="Q8" i="8"/>
  <c r="AA8" i="8" s="1"/>
  <c r="K9" i="8"/>
  <c r="U9" i="8" s="1"/>
  <c r="M9" i="8"/>
  <c r="W9" i="8" s="1"/>
  <c r="N9" i="8"/>
  <c r="X9" i="8" s="1"/>
  <c r="O9" i="8"/>
  <c r="Y9" i="8" s="1"/>
  <c r="Q9" i="8"/>
  <c r="AA9" i="8" s="1"/>
  <c r="K10" i="8"/>
  <c r="L10" i="8" s="1"/>
  <c r="M10" i="8"/>
  <c r="W10" i="8" s="1"/>
  <c r="N10" i="8"/>
  <c r="X10" i="8" s="1"/>
  <c r="O10" i="8"/>
  <c r="Y10" i="8" s="1"/>
  <c r="Q10" i="8"/>
  <c r="AA10" i="8" s="1"/>
  <c r="K11" i="8"/>
  <c r="L11" i="8" s="1"/>
  <c r="M11" i="8"/>
  <c r="W11" i="8" s="1"/>
  <c r="N11" i="8"/>
  <c r="X11" i="8" s="1"/>
  <c r="O11" i="8"/>
  <c r="Y11" i="8" s="1"/>
  <c r="Q11" i="8"/>
  <c r="AA11" i="8" s="1"/>
  <c r="K12" i="8"/>
  <c r="L12" i="8" s="1"/>
  <c r="M12" i="8"/>
  <c r="W12" i="8" s="1"/>
  <c r="N12" i="8"/>
  <c r="X12" i="8" s="1"/>
  <c r="O12" i="8"/>
  <c r="P12" i="8" s="1"/>
  <c r="Q12" i="8"/>
  <c r="AA12" i="8" s="1"/>
  <c r="K13" i="8"/>
  <c r="U13" i="8" s="1"/>
  <c r="M13" i="8"/>
  <c r="W13" i="8" s="1"/>
  <c r="N13" i="8"/>
  <c r="X13" i="8" s="1"/>
  <c r="O13" i="8"/>
  <c r="P13" i="8" s="1"/>
  <c r="Q13" i="8"/>
  <c r="AA13" i="8" s="1"/>
  <c r="K14" i="8"/>
  <c r="L14" i="8" s="1"/>
  <c r="M14" i="8"/>
  <c r="W14" i="8" s="1"/>
  <c r="N14" i="8"/>
  <c r="X14" i="8" s="1"/>
  <c r="O14" i="8"/>
  <c r="Y14" i="8" s="1"/>
  <c r="Q14" i="8"/>
  <c r="AA14" i="8" s="1"/>
  <c r="T15" i="8"/>
  <c r="K15" i="8"/>
  <c r="U15" i="8" s="1"/>
  <c r="M15" i="8"/>
  <c r="W15" i="8" s="1"/>
  <c r="N15" i="8"/>
  <c r="X15" i="8" s="1"/>
  <c r="O15" i="8"/>
  <c r="P15" i="8" s="1"/>
  <c r="Q15" i="8"/>
  <c r="AA15" i="8" s="1"/>
  <c r="K16" i="8"/>
  <c r="U16" i="8" s="1"/>
  <c r="M16" i="8"/>
  <c r="W16" i="8" s="1"/>
  <c r="N16" i="8"/>
  <c r="X16" i="8" s="1"/>
  <c r="O16" i="8"/>
  <c r="P16" i="8" s="1"/>
  <c r="Q16" i="8"/>
  <c r="AA16" i="8" s="1"/>
  <c r="K17" i="8"/>
  <c r="U17" i="8" s="1"/>
  <c r="M17" i="8"/>
  <c r="W17" i="8" s="1"/>
  <c r="N17" i="8"/>
  <c r="X17" i="8" s="1"/>
  <c r="O17" i="8"/>
  <c r="Y17" i="8" s="1"/>
  <c r="Q17" i="8"/>
  <c r="AA17" i="8" s="1"/>
  <c r="K18" i="8"/>
  <c r="L18" i="8" s="1"/>
  <c r="M18" i="8"/>
  <c r="W18" i="8" s="1"/>
  <c r="N18" i="8"/>
  <c r="X18" i="8" s="1"/>
  <c r="O18" i="8"/>
  <c r="Y18" i="8" s="1"/>
  <c r="Q18" i="8"/>
  <c r="AA18" i="8" s="1"/>
  <c r="K19" i="8"/>
  <c r="L19" i="8" s="1"/>
  <c r="M19" i="8"/>
  <c r="W19" i="8" s="1"/>
  <c r="N19" i="8"/>
  <c r="X19" i="8" s="1"/>
  <c r="O19" i="8"/>
  <c r="Y19" i="8" s="1"/>
  <c r="Q19" i="8"/>
  <c r="AA19" i="8" s="1"/>
  <c r="K20" i="8"/>
  <c r="L20" i="8" s="1"/>
  <c r="M20" i="8"/>
  <c r="W20" i="8" s="1"/>
  <c r="N20" i="8"/>
  <c r="X20" i="8" s="1"/>
  <c r="O20" i="8"/>
  <c r="P20" i="8" s="1"/>
  <c r="Q20" i="8"/>
  <c r="AA20" i="8" s="1"/>
  <c r="K21" i="8"/>
  <c r="U21" i="8" s="1"/>
  <c r="M21" i="8"/>
  <c r="W21" i="8" s="1"/>
  <c r="N21" i="8"/>
  <c r="X21" i="8" s="1"/>
  <c r="O21" i="8"/>
  <c r="P21" i="8" s="1"/>
  <c r="Q21" i="8"/>
  <c r="AA21" i="8" s="1"/>
  <c r="K22" i="8"/>
  <c r="L22" i="8" s="1"/>
  <c r="M22" i="8"/>
  <c r="W22" i="8" s="1"/>
  <c r="N22" i="8"/>
  <c r="X22" i="8" s="1"/>
  <c r="O22" i="8"/>
  <c r="Y22" i="8" s="1"/>
  <c r="Q22" i="8"/>
  <c r="AA22" i="8" s="1"/>
  <c r="T23" i="8"/>
  <c r="K23" i="8"/>
  <c r="U23" i="8" s="1"/>
  <c r="M23" i="8"/>
  <c r="W23" i="8" s="1"/>
  <c r="N23" i="8"/>
  <c r="X23" i="8" s="1"/>
  <c r="O23" i="8"/>
  <c r="P23" i="8" s="1"/>
  <c r="Q23" i="8"/>
  <c r="AA23" i="8" s="1"/>
  <c r="K24" i="8"/>
  <c r="U24" i="8" s="1"/>
  <c r="M24" i="8"/>
  <c r="W24" i="8" s="1"/>
  <c r="N24" i="8"/>
  <c r="X24" i="8" s="1"/>
  <c r="O24" i="8"/>
  <c r="P24" i="8" s="1"/>
  <c r="Q24" i="8"/>
  <c r="AA24" i="8" s="1"/>
  <c r="K25" i="8"/>
  <c r="U25" i="8" s="1"/>
  <c r="M25" i="8"/>
  <c r="W25" i="8" s="1"/>
  <c r="N25" i="8"/>
  <c r="X25" i="8" s="1"/>
  <c r="O25" i="8"/>
  <c r="Y25" i="8" s="1"/>
  <c r="Q25" i="8"/>
  <c r="AA25" i="8" s="1"/>
  <c r="K26" i="8"/>
  <c r="L26" i="8" s="1"/>
  <c r="M26" i="8"/>
  <c r="W26" i="8" s="1"/>
  <c r="N26" i="8"/>
  <c r="X26" i="8" s="1"/>
  <c r="O26" i="8"/>
  <c r="Y26" i="8" s="1"/>
  <c r="Q26" i="8"/>
  <c r="AA26" i="8" s="1"/>
  <c r="K27" i="8"/>
  <c r="L27" i="8" s="1"/>
  <c r="M27" i="8"/>
  <c r="W27" i="8" s="1"/>
  <c r="N27" i="8"/>
  <c r="X27" i="8" s="1"/>
  <c r="O27" i="8"/>
  <c r="Y27" i="8" s="1"/>
  <c r="Q27" i="8"/>
  <c r="AA27" i="8" s="1"/>
  <c r="K28" i="8"/>
  <c r="L28" i="8" s="1"/>
  <c r="M28" i="8"/>
  <c r="W28" i="8" s="1"/>
  <c r="N28" i="8"/>
  <c r="X28" i="8" s="1"/>
  <c r="O28" i="8"/>
  <c r="P28" i="8" s="1"/>
  <c r="Q28" i="8"/>
  <c r="AA28" i="8" s="1"/>
  <c r="K29" i="8"/>
  <c r="U29" i="8" s="1"/>
  <c r="M29" i="8"/>
  <c r="W29" i="8" s="1"/>
  <c r="N29" i="8"/>
  <c r="X29" i="8" s="1"/>
  <c r="O29" i="8"/>
  <c r="P29" i="8" s="1"/>
  <c r="Q29" i="8"/>
  <c r="AA29" i="8" s="1"/>
  <c r="K30" i="8"/>
  <c r="L30" i="8" s="1"/>
  <c r="M30" i="8"/>
  <c r="W30" i="8" s="1"/>
  <c r="N30" i="8"/>
  <c r="X30" i="8" s="1"/>
  <c r="O30" i="8"/>
  <c r="Y30" i="8" s="1"/>
  <c r="Q30" i="8"/>
  <c r="AA30" i="8" s="1"/>
  <c r="T31" i="8"/>
  <c r="K31" i="8"/>
  <c r="U31" i="8" s="1"/>
  <c r="M31" i="8"/>
  <c r="W31" i="8" s="1"/>
  <c r="N31" i="8"/>
  <c r="X31" i="8" s="1"/>
  <c r="O31" i="8"/>
  <c r="P31" i="8" s="1"/>
  <c r="Q31" i="8"/>
  <c r="AA31" i="8" s="1"/>
  <c r="K32" i="8"/>
  <c r="U32" i="8" s="1"/>
  <c r="M32" i="8"/>
  <c r="W32" i="8" s="1"/>
  <c r="N32" i="8"/>
  <c r="X32" i="8" s="1"/>
  <c r="O32" i="8"/>
  <c r="P32" i="8" s="1"/>
  <c r="Q32" i="8"/>
  <c r="AA32" i="8" s="1"/>
  <c r="K33" i="8"/>
  <c r="U33" i="8" s="1"/>
  <c r="M33" i="8"/>
  <c r="W33" i="8" s="1"/>
  <c r="N33" i="8"/>
  <c r="X33" i="8" s="1"/>
  <c r="O33" i="8"/>
  <c r="Y33" i="8" s="1"/>
  <c r="Q33" i="8"/>
  <c r="AA33" i="8" s="1"/>
  <c r="K34" i="8"/>
  <c r="L34" i="8" s="1"/>
  <c r="M34" i="8"/>
  <c r="W34" i="8" s="1"/>
  <c r="N34" i="8"/>
  <c r="X34" i="8" s="1"/>
  <c r="O34" i="8"/>
  <c r="Y34" i="8" s="1"/>
  <c r="Q34" i="8"/>
  <c r="AA34" i="8" s="1"/>
  <c r="K35" i="8"/>
  <c r="L35" i="8" s="1"/>
  <c r="M35" i="8"/>
  <c r="W35" i="8" s="1"/>
  <c r="N35" i="8"/>
  <c r="X35" i="8" s="1"/>
  <c r="O35" i="8"/>
  <c r="Y35" i="8" s="1"/>
  <c r="Q35" i="8"/>
  <c r="AA35" i="8" s="1"/>
  <c r="T36" i="8"/>
  <c r="K36" i="8"/>
  <c r="L36" i="8" s="1"/>
  <c r="M36" i="8"/>
  <c r="W36" i="8" s="1"/>
  <c r="N36" i="8"/>
  <c r="X36" i="8" s="1"/>
  <c r="O36" i="8"/>
  <c r="P36" i="8" s="1"/>
  <c r="Q36" i="8"/>
  <c r="AA36" i="8" s="1"/>
  <c r="K37" i="8"/>
  <c r="U37" i="8" s="1"/>
  <c r="M37" i="8"/>
  <c r="W37" i="8" s="1"/>
  <c r="N37" i="8"/>
  <c r="X37" i="8" s="1"/>
  <c r="O37" i="8"/>
  <c r="P37" i="8" s="1"/>
  <c r="Q37" i="8"/>
  <c r="AA37" i="8" s="1"/>
  <c r="K38" i="8"/>
  <c r="L38" i="8" s="1"/>
  <c r="M38" i="8"/>
  <c r="W38" i="8" s="1"/>
  <c r="N38" i="8"/>
  <c r="X38" i="8" s="1"/>
  <c r="O38" i="8"/>
  <c r="Y38" i="8" s="1"/>
  <c r="Q38" i="8"/>
  <c r="AA38" i="8" s="1"/>
  <c r="T39" i="8"/>
  <c r="K39" i="8"/>
  <c r="U39" i="8" s="1"/>
  <c r="M39" i="8"/>
  <c r="W39" i="8" s="1"/>
  <c r="N39" i="8"/>
  <c r="X39" i="8" s="1"/>
  <c r="O39" i="8"/>
  <c r="P39" i="8" s="1"/>
  <c r="Q39" i="8"/>
  <c r="AA39" i="8" s="1"/>
  <c r="K40" i="8"/>
  <c r="U40" i="8" s="1"/>
  <c r="M40" i="8"/>
  <c r="W40" i="8" s="1"/>
  <c r="N40" i="8"/>
  <c r="X40" i="8" s="1"/>
  <c r="O40" i="8"/>
  <c r="P40" i="8" s="1"/>
  <c r="Q40" i="8"/>
  <c r="AA40" i="8" s="1"/>
  <c r="K41" i="8"/>
  <c r="U41" i="8" s="1"/>
  <c r="M41" i="8"/>
  <c r="W41" i="8" s="1"/>
  <c r="N41" i="8"/>
  <c r="X41" i="8" s="1"/>
  <c r="O41" i="8"/>
  <c r="Y41" i="8" s="1"/>
  <c r="Q41" i="8"/>
  <c r="AA41" i="8" s="1"/>
  <c r="K42" i="8"/>
  <c r="L42" i="8" s="1"/>
  <c r="M42" i="8"/>
  <c r="W42" i="8" s="1"/>
  <c r="N42" i="8"/>
  <c r="X42" i="8" s="1"/>
  <c r="O42" i="8"/>
  <c r="Y42" i="8" s="1"/>
  <c r="Q42" i="8"/>
  <c r="AA42" i="8" s="1"/>
  <c r="K43" i="8"/>
  <c r="L43" i="8" s="1"/>
  <c r="M43" i="8"/>
  <c r="W43" i="8" s="1"/>
  <c r="N43" i="8"/>
  <c r="X43" i="8" s="1"/>
  <c r="O43" i="8"/>
  <c r="Y43" i="8" s="1"/>
  <c r="Q43" i="8"/>
  <c r="AA43" i="8" s="1"/>
  <c r="K44" i="8"/>
  <c r="L44" i="8" s="1"/>
  <c r="M44" i="8"/>
  <c r="W44" i="8" s="1"/>
  <c r="N44" i="8"/>
  <c r="X44" i="8" s="1"/>
  <c r="O44" i="8"/>
  <c r="P44" i="8" s="1"/>
  <c r="Q44" i="8"/>
  <c r="AA44" i="8" s="1"/>
  <c r="K45" i="8"/>
  <c r="U45" i="8" s="1"/>
  <c r="M45" i="8"/>
  <c r="W45" i="8" s="1"/>
  <c r="N45" i="8"/>
  <c r="X45" i="8" s="1"/>
  <c r="O45" i="8"/>
  <c r="P45" i="8" s="1"/>
  <c r="Q45" i="8"/>
  <c r="AA45" i="8" s="1"/>
  <c r="K46" i="8"/>
  <c r="L46" i="8" s="1"/>
  <c r="M46" i="8"/>
  <c r="W46" i="8" s="1"/>
  <c r="N46" i="8"/>
  <c r="X46" i="8" s="1"/>
  <c r="O46" i="8"/>
  <c r="Y46" i="8" s="1"/>
  <c r="Q46" i="8"/>
  <c r="AA46" i="8" s="1"/>
  <c r="T47" i="8"/>
  <c r="K47" i="8"/>
  <c r="U47" i="8" s="1"/>
  <c r="M47" i="8"/>
  <c r="W47" i="8" s="1"/>
  <c r="N47" i="8"/>
  <c r="X47" i="8" s="1"/>
  <c r="O47" i="8"/>
  <c r="P47" i="8" s="1"/>
  <c r="Q47" i="8"/>
  <c r="AA47" i="8" s="1"/>
  <c r="T48" i="8"/>
  <c r="K48" i="8"/>
  <c r="U48" i="8" s="1"/>
  <c r="M48" i="8"/>
  <c r="W48" i="8" s="1"/>
  <c r="N48" i="8"/>
  <c r="X48" i="8" s="1"/>
  <c r="O48" i="8"/>
  <c r="P48" i="8" s="1"/>
  <c r="Q48" i="8"/>
  <c r="AA48" i="8" s="1"/>
  <c r="K49" i="8"/>
  <c r="U49" i="8" s="1"/>
  <c r="M49" i="8"/>
  <c r="W49" i="8" s="1"/>
  <c r="N49" i="8"/>
  <c r="X49" i="8" s="1"/>
  <c r="O49" i="8"/>
  <c r="Y49" i="8" s="1"/>
  <c r="Q49" i="8"/>
  <c r="AA49" i="8" s="1"/>
  <c r="K50" i="8"/>
  <c r="L50" i="8" s="1"/>
  <c r="M50" i="8"/>
  <c r="W50" i="8" s="1"/>
  <c r="N50" i="8"/>
  <c r="X50" i="8" s="1"/>
  <c r="O50" i="8"/>
  <c r="Y50" i="8" s="1"/>
  <c r="Q50" i="8"/>
  <c r="AA50" i="8" s="1"/>
  <c r="K51" i="8"/>
  <c r="L51" i="8" s="1"/>
  <c r="M51" i="8"/>
  <c r="W51" i="8" s="1"/>
  <c r="N51" i="8"/>
  <c r="X51" i="8" s="1"/>
  <c r="O51" i="8"/>
  <c r="Y51" i="8" s="1"/>
  <c r="Q51" i="8"/>
  <c r="AA51" i="8" s="1"/>
  <c r="Q2" i="8"/>
  <c r="AA2" i="8" s="1"/>
  <c r="N2" i="8"/>
  <c r="X2" i="8" s="1"/>
  <c r="O2" i="8"/>
  <c r="P2" i="8" s="1"/>
  <c r="M2" i="8"/>
  <c r="W2" i="8" s="1"/>
  <c r="K2" i="8"/>
  <c r="L2" i="8" s="1"/>
  <c r="C53" i="8"/>
  <c r="C54" i="8" s="1"/>
  <c r="D53" i="8"/>
  <c r="D54" i="8" s="1"/>
  <c r="E53" i="8"/>
  <c r="E54" i="8" s="1"/>
  <c r="F53" i="8"/>
  <c r="F54" i="8" s="1"/>
  <c r="G53" i="8"/>
  <c r="G54" i="8" s="1"/>
  <c r="B53" i="8"/>
  <c r="B54" i="8" s="1"/>
  <c r="U2" i="3"/>
  <c r="T53" i="5"/>
  <c r="U53" i="5"/>
  <c r="V53" i="5"/>
  <c r="W53" i="5"/>
  <c r="X53" i="5"/>
  <c r="Y53" i="5"/>
  <c r="Z53" i="5"/>
  <c r="Z54" i="5" s="1"/>
  <c r="AA53" i="5"/>
  <c r="AA54" i="5" s="1"/>
  <c r="AB53" i="5"/>
  <c r="AB54" i="5" s="1"/>
  <c r="AC53" i="5"/>
  <c r="AC54" i="5" s="1"/>
  <c r="AD53" i="5"/>
  <c r="AD54" i="5" s="1"/>
  <c r="T54" i="5"/>
  <c r="U54" i="5"/>
  <c r="V54" i="5"/>
  <c r="W54" i="5"/>
  <c r="X54" i="5"/>
  <c r="Y54" i="5"/>
  <c r="S53" i="5"/>
  <c r="S54" i="5"/>
  <c r="T2" i="5"/>
  <c r="U2" i="5"/>
  <c r="V2" i="5"/>
  <c r="W2" i="5"/>
  <c r="X2" i="5"/>
  <c r="Y2" i="5"/>
  <c r="Z2" i="5"/>
  <c r="AA2" i="5"/>
  <c r="AB2" i="5"/>
  <c r="AC2" i="5"/>
  <c r="AD2" i="5"/>
  <c r="T3" i="5"/>
  <c r="U3" i="5"/>
  <c r="V3" i="5"/>
  <c r="W3" i="5"/>
  <c r="X3" i="5"/>
  <c r="Y3" i="5"/>
  <c r="Z3" i="5"/>
  <c r="AA3" i="5"/>
  <c r="AB3" i="5"/>
  <c r="AC3" i="5"/>
  <c r="AD3" i="5"/>
  <c r="T4" i="5"/>
  <c r="U4" i="5"/>
  <c r="V4" i="5"/>
  <c r="W4" i="5"/>
  <c r="X4" i="5"/>
  <c r="Y4" i="5"/>
  <c r="Z4" i="5"/>
  <c r="AA4" i="5"/>
  <c r="AB4" i="5"/>
  <c r="AC4" i="5"/>
  <c r="AD4" i="5"/>
  <c r="T5" i="5"/>
  <c r="U5" i="5"/>
  <c r="V5" i="5"/>
  <c r="W5" i="5"/>
  <c r="X5" i="5"/>
  <c r="Y5" i="5"/>
  <c r="Z5" i="5"/>
  <c r="AA5" i="5"/>
  <c r="AB5" i="5"/>
  <c r="AC5" i="5"/>
  <c r="AD5" i="5"/>
  <c r="T6" i="5"/>
  <c r="U6" i="5"/>
  <c r="V6" i="5"/>
  <c r="W6" i="5"/>
  <c r="X6" i="5"/>
  <c r="Y6" i="5"/>
  <c r="Z6" i="5"/>
  <c r="AA6" i="5"/>
  <c r="AB6" i="5"/>
  <c r="AC6" i="5"/>
  <c r="AD6" i="5"/>
  <c r="T7" i="5"/>
  <c r="U7" i="5"/>
  <c r="V7" i="5"/>
  <c r="W7" i="5"/>
  <c r="X7" i="5"/>
  <c r="Y7" i="5"/>
  <c r="Z7" i="5"/>
  <c r="AA7" i="5"/>
  <c r="AB7" i="5"/>
  <c r="AC7" i="5"/>
  <c r="AD7" i="5"/>
  <c r="T8" i="5"/>
  <c r="U8" i="5"/>
  <c r="V8" i="5"/>
  <c r="W8" i="5"/>
  <c r="X8" i="5"/>
  <c r="Y8" i="5"/>
  <c r="Z8" i="5"/>
  <c r="AA8" i="5"/>
  <c r="AB8" i="5"/>
  <c r="AC8" i="5"/>
  <c r="AD8" i="5"/>
  <c r="T9" i="5"/>
  <c r="U9" i="5"/>
  <c r="V9" i="5"/>
  <c r="W9" i="5"/>
  <c r="X9" i="5"/>
  <c r="Y9" i="5"/>
  <c r="Z9" i="5"/>
  <c r="AA9" i="5"/>
  <c r="AB9" i="5"/>
  <c r="AC9" i="5"/>
  <c r="AD9" i="5"/>
  <c r="T10" i="5"/>
  <c r="U10" i="5"/>
  <c r="V10" i="5"/>
  <c r="W10" i="5"/>
  <c r="X10" i="5"/>
  <c r="Y10" i="5"/>
  <c r="Z10" i="5"/>
  <c r="AA10" i="5"/>
  <c r="AB10" i="5"/>
  <c r="AC10" i="5"/>
  <c r="AD10" i="5"/>
  <c r="T11" i="5"/>
  <c r="U11" i="5"/>
  <c r="V11" i="5"/>
  <c r="W11" i="5"/>
  <c r="X11" i="5"/>
  <c r="Y11" i="5"/>
  <c r="Z11" i="5"/>
  <c r="AA11" i="5"/>
  <c r="AB11" i="5"/>
  <c r="AC11" i="5"/>
  <c r="AD11" i="5"/>
  <c r="T12" i="5"/>
  <c r="U12" i="5"/>
  <c r="V12" i="5"/>
  <c r="W12" i="5"/>
  <c r="X12" i="5"/>
  <c r="Y12" i="5"/>
  <c r="Z12" i="5"/>
  <c r="AA12" i="5"/>
  <c r="AB12" i="5"/>
  <c r="AC12" i="5"/>
  <c r="AD12" i="5"/>
  <c r="T13" i="5"/>
  <c r="U13" i="5"/>
  <c r="V13" i="5"/>
  <c r="W13" i="5"/>
  <c r="X13" i="5"/>
  <c r="Y13" i="5"/>
  <c r="Z13" i="5"/>
  <c r="AA13" i="5"/>
  <c r="AB13" i="5"/>
  <c r="AC13" i="5"/>
  <c r="AD13" i="5"/>
  <c r="T14" i="5"/>
  <c r="U14" i="5"/>
  <c r="V14" i="5"/>
  <c r="W14" i="5"/>
  <c r="X14" i="5"/>
  <c r="Y14" i="5"/>
  <c r="Z14" i="5"/>
  <c r="AA14" i="5"/>
  <c r="AB14" i="5"/>
  <c r="AC14" i="5"/>
  <c r="AD14" i="5"/>
  <c r="T15" i="5"/>
  <c r="U15" i="5"/>
  <c r="V15" i="5"/>
  <c r="W15" i="5"/>
  <c r="X15" i="5"/>
  <c r="Y15" i="5"/>
  <c r="Z15" i="5"/>
  <c r="AA15" i="5"/>
  <c r="AB15" i="5"/>
  <c r="AC15" i="5"/>
  <c r="AD15" i="5"/>
  <c r="T16" i="5"/>
  <c r="U16" i="5"/>
  <c r="V16" i="5"/>
  <c r="W16" i="5"/>
  <c r="X16" i="5"/>
  <c r="Y16" i="5"/>
  <c r="Z16" i="5"/>
  <c r="AA16" i="5"/>
  <c r="AB16" i="5"/>
  <c r="AC16" i="5"/>
  <c r="AD16" i="5"/>
  <c r="T17" i="5"/>
  <c r="U17" i="5"/>
  <c r="V17" i="5"/>
  <c r="W17" i="5"/>
  <c r="X17" i="5"/>
  <c r="Y17" i="5"/>
  <c r="Z17" i="5"/>
  <c r="AA17" i="5"/>
  <c r="AB17" i="5"/>
  <c r="AC17" i="5"/>
  <c r="AD17" i="5"/>
  <c r="T18" i="5"/>
  <c r="U18" i="5"/>
  <c r="V18" i="5"/>
  <c r="W18" i="5"/>
  <c r="X18" i="5"/>
  <c r="Y18" i="5"/>
  <c r="Z18" i="5"/>
  <c r="AA18" i="5"/>
  <c r="AB18" i="5"/>
  <c r="AC18" i="5"/>
  <c r="AD18" i="5"/>
  <c r="T19" i="5"/>
  <c r="U19" i="5"/>
  <c r="V19" i="5"/>
  <c r="W19" i="5"/>
  <c r="X19" i="5"/>
  <c r="Y19" i="5"/>
  <c r="Z19" i="5"/>
  <c r="AA19" i="5"/>
  <c r="AB19" i="5"/>
  <c r="AC19" i="5"/>
  <c r="AD19" i="5"/>
  <c r="T20" i="5"/>
  <c r="U20" i="5"/>
  <c r="V20" i="5"/>
  <c r="W20" i="5"/>
  <c r="X20" i="5"/>
  <c r="Y20" i="5"/>
  <c r="Z20" i="5"/>
  <c r="AA20" i="5"/>
  <c r="AB20" i="5"/>
  <c r="AC20" i="5"/>
  <c r="AD20" i="5"/>
  <c r="T21" i="5"/>
  <c r="U21" i="5"/>
  <c r="V21" i="5"/>
  <c r="W21" i="5"/>
  <c r="X21" i="5"/>
  <c r="Y21" i="5"/>
  <c r="Z21" i="5"/>
  <c r="AA21" i="5"/>
  <c r="AB21" i="5"/>
  <c r="AC21" i="5"/>
  <c r="AD21" i="5"/>
  <c r="T22" i="5"/>
  <c r="U22" i="5"/>
  <c r="V22" i="5"/>
  <c r="W22" i="5"/>
  <c r="X22" i="5"/>
  <c r="Y22" i="5"/>
  <c r="Z22" i="5"/>
  <c r="AA22" i="5"/>
  <c r="AB22" i="5"/>
  <c r="AC22" i="5"/>
  <c r="AD22" i="5"/>
  <c r="T23" i="5"/>
  <c r="U23" i="5"/>
  <c r="V23" i="5"/>
  <c r="W23" i="5"/>
  <c r="X23" i="5"/>
  <c r="Y23" i="5"/>
  <c r="Z23" i="5"/>
  <c r="AA23" i="5"/>
  <c r="AB23" i="5"/>
  <c r="AC23" i="5"/>
  <c r="AD23" i="5"/>
  <c r="T24" i="5"/>
  <c r="U24" i="5"/>
  <c r="V24" i="5"/>
  <c r="W24" i="5"/>
  <c r="X24" i="5"/>
  <c r="Y24" i="5"/>
  <c r="Z24" i="5"/>
  <c r="AA24" i="5"/>
  <c r="AB24" i="5"/>
  <c r="AC24" i="5"/>
  <c r="AD24" i="5"/>
  <c r="T25" i="5"/>
  <c r="U25" i="5"/>
  <c r="V25" i="5"/>
  <c r="W25" i="5"/>
  <c r="X25" i="5"/>
  <c r="Y25" i="5"/>
  <c r="Z25" i="5"/>
  <c r="AA25" i="5"/>
  <c r="AB25" i="5"/>
  <c r="AC25" i="5"/>
  <c r="AD25" i="5"/>
  <c r="T26" i="5"/>
  <c r="U26" i="5"/>
  <c r="V26" i="5"/>
  <c r="W26" i="5"/>
  <c r="X26" i="5"/>
  <c r="Y26" i="5"/>
  <c r="Z26" i="5"/>
  <c r="AA26" i="5"/>
  <c r="AB26" i="5"/>
  <c r="AC26" i="5"/>
  <c r="AD26" i="5"/>
  <c r="T27" i="5"/>
  <c r="U27" i="5"/>
  <c r="V27" i="5"/>
  <c r="W27" i="5"/>
  <c r="X27" i="5"/>
  <c r="Y27" i="5"/>
  <c r="Z27" i="5"/>
  <c r="AA27" i="5"/>
  <c r="AB27" i="5"/>
  <c r="AC27" i="5"/>
  <c r="AD27" i="5"/>
  <c r="T28" i="5"/>
  <c r="U28" i="5"/>
  <c r="V28" i="5"/>
  <c r="W28" i="5"/>
  <c r="X28" i="5"/>
  <c r="Y28" i="5"/>
  <c r="Z28" i="5"/>
  <c r="AA28" i="5"/>
  <c r="AB28" i="5"/>
  <c r="AC28" i="5"/>
  <c r="AD28" i="5"/>
  <c r="T29" i="5"/>
  <c r="U29" i="5"/>
  <c r="V29" i="5"/>
  <c r="W29" i="5"/>
  <c r="X29" i="5"/>
  <c r="Y29" i="5"/>
  <c r="Z29" i="5"/>
  <c r="AA29" i="5"/>
  <c r="AB29" i="5"/>
  <c r="AC29" i="5"/>
  <c r="AD29" i="5"/>
  <c r="T30" i="5"/>
  <c r="U30" i="5"/>
  <c r="V30" i="5"/>
  <c r="W30" i="5"/>
  <c r="X30" i="5"/>
  <c r="Y30" i="5"/>
  <c r="Z30" i="5"/>
  <c r="AA30" i="5"/>
  <c r="AB30" i="5"/>
  <c r="AC30" i="5"/>
  <c r="AD30" i="5"/>
  <c r="T31" i="5"/>
  <c r="U31" i="5"/>
  <c r="V31" i="5"/>
  <c r="W31" i="5"/>
  <c r="X31" i="5"/>
  <c r="Y31" i="5"/>
  <c r="Z31" i="5"/>
  <c r="AA31" i="5"/>
  <c r="AB31" i="5"/>
  <c r="AC31" i="5"/>
  <c r="AD31" i="5"/>
  <c r="T32" i="5"/>
  <c r="U32" i="5"/>
  <c r="V32" i="5"/>
  <c r="W32" i="5"/>
  <c r="X32" i="5"/>
  <c r="Y32" i="5"/>
  <c r="Z32" i="5"/>
  <c r="AA32" i="5"/>
  <c r="AB32" i="5"/>
  <c r="AC32" i="5"/>
  <c r="AD32" i="5"/>
  <c r="T33" i="5"/>
  <c r="U33" i="5"/>
  <c r="V33" i="5"/>
  <c r="W33" i="5"/>
  <c r="X33" i="5"/>
  <c r="Y33" i="5"/>
  <c r="Z33" i="5"/>
  <c r="AA33" i="5"/>
  <c r="AB33" i="5"/>
  <c r="AC33" i="5"/>
  <c r="AD33" i="5"/>
  <c r="T34" i="5"/>
  <c r="U34" i="5"/>
  <c r="V34" i="5"/>
  <c r="W34" i="5"/>
  <c r="X34" i="5"/>
  <c r="Y34" i="5"/>
  <c r="Z34" i="5"/>
  <c r="AA34" i="5"/>
  <c r="AB34" i="5"/>
  <c r="AC34" i="5"/>
  <c r="AD34" i="5"/>
  <c r="T35" i="5"/>
  <c r="U35" i="5"/>
  <c r="V35" i="5"/>
  <c r="W35" i="5"/>
  <c r="X35" i="5"/>
  <c r="Y35" i="5"/>
  <c r="Z35" i="5"/>
  <c r="AA35" i="5"/>
  <c r="AB35" i="5"/>
  <c r="AC35" i="5"/>
  <c r="AD35" i="5"/>
  <c r="T36" i="5"/>
  <c r="U36" i="5"/>
  <c r="V36" i="5"/>
  <c r="W36" i="5"/>
  <c r="X36" i="5"/>
  <c r="Y36" i="5"/>
  <c r="Z36" i="5"/>
  <c r="AA36" i="5"/>
  <c r="AB36" i="5"/>
  <c r="AC36" i="5"/>
  <c r="AD36" i="5"/>
  <c r="T37" i="5"/>
  <c r="U37" i="5"/>
  <c r="V37" i="5"/>
  <c r="W37" i="5"/>
  <c r="X37" i="5"/>
  <c r="Y37" i="5"/>
  <c r="Z37" i="5"/>
  <c r="AA37" i="5"/>
  <c r="AB37" i="5"/>
  <c r="AC37" i="5"/>
  <c r="AD37" i="5"/>
  <c r="T38" i="5"/>
  <c r="U38" i="5"/>
  <c r="V38" i="5"/>
  <c r="W38" i="5"/>
  <c r="X38" i="5"/>
  <c r="Y38" i="5"/>
  <c r="Z38" i="5"/>
  <c r="AA38" i="5"/>
  <c r="AB38" i="5"/>
  <c r="AC38" i="5"/>
  <c r="AD38" i="5"/>
  <c r="T39" i="5"/>
  <c r="U39" i="5"/>
  <c r="V39" i="5"/>
  <c r="W39" i="5"/>
  <c r="X39" i="5"/>
  <c r="Y39" i="5"/>
  <c r="Z39" i="5"/>
  <c r="AA39" i="5"/>
  <c r="AB39" i="5"/>
  <c r="AC39" i="5"/>
  <c r="AD39" i="5"/>
  <c r="T40" i="5"/>
  <c r="U40" i="5"/>
  <c r="V40" i="5"/>
  <c r="W40" i="5"/>
  <c r="X40" i="5"/>
  <c r="Y40" i="5"/>
  <c r="Z40" i="5"/>
  <c r="AA40" i="5"/>
  <c r="AB40" i="5"/>
  <c r="AC40" i="5"/>
  <c r="AD40" i="5"/>
  <c r="T41" i="5"/>
  <c r="U41" i="5"/>
  <c r="V41" i="5"/>
  <c r="W41" i="5"/>
  <c r="X41" i="5"/>
  <c r="Y41" i="5"/>
  <c r="Z41" i="5"/>
  <c r="AA41" i="5"/>
  <c r="AB41" i="5"/>
  <c r="AC41" i="5"/>
  <c r="AD41" i="5"/>
  <c r="T42" i="5"/>
  <c r="U42" i="5"/>
  <c r="V42" i="5"/>
  <c r="W42" i="5"/>
  <c r="X42" i="5"/>
  <c r="Y42" i="5"/>
  <c r="Z42" i="5"/>
  <c r="AA42" i="5"/>
  <c r="AB42" i="5"/>
  <c r="AC42" i="5"/>
  <c r="AD42" i="5"/>
  <c r="T43" i="5"/>
  <c r="U43" i="5"/>
  <c r="V43" i="5"/>
  <c r="W43" i="5"/>
  <c r="X43" i="5"/>
  <c r="Y43" i="5"/>
  <c r="Z43" i="5"/>
  <c r="AA43" i="5"/>
  <c r="AB43" i="5"/>
  <c r="AC43" i="5"/>
  <c r="AD43" i="5"/>
  <c r="T44" i="5"/>
  <c r="U44" i="5"/>
  <c r="V44" i="5"/>
  <c r="W44" i="5"/>
  <c r="X44" i="5"/>
  <c r="Y44" i="5"/>
  <c r="Z44" i="5"/>
  <c r="AA44" i="5"/>
  <c r="AB44" i="5"/>
  <c r="AC44" i="5"/>
  <c r="AD44" i="5"/>
  <c r="T45" i="5"/>
  <c r="U45" i="5"/>
  <c r="V45" i="5"/>
  <c r="W45" i="5"/>
  <c r="X45" i="5"/>
  <c r="Y45" i="5"/>
  <c r="Z45" i="5"/>
  <c r="AA45" i="5"/>
  <c r="AB45" i="5"/>
  <c r="AC45" i="5"/>
  <c r="AD45" i="5"/>
  <c r="T46" i="5"/>
  <c r="U46" i="5"/>
  <c r="V46" i="5"/>
  <c r="W46" i="5"/>
  <c r="X46" i="5"/>
  <c r="Y46" i="5"/>
  <c r="Z46" i="5"/>
  <c r="AA46" i="5"/>
  <c r="AB46" i="5"/>
  <c r="AC46" i="5"/>
  <c r="AD46" i="5"/>
  <c r="T47" i="5"/>
  <c r="U47" i="5"/>
  <c r="V47" i="5"/>
  <c r="W47" i="5"/>
  <c r="X47" i="5"/>
  <c r="Y47" i="5"/>
  <c r="Z47" i="5"/>
  <c r="AA47" i="5"/>
  <c r="AB47" i="5"/>
  <c r="AC47" i="5"/>
  <c r="AD47" i="5"/>
  <c r="T48" i="5"/>
  <c r="U48" i="5"/>
  <c r="V48" i="5"/>
  <c r="W48" i="5"/>
  <c r="X48" i="5"/>
  <c r="Y48" i="5"/>
  <c r="Z48" i="5"/>
  <c r="AA48" i="5"/>
  <c r="AB48" i="5"/>
  <c r="AC48" i="5"/>
  <c r="AD48" i="5"/>
  <c r="T49" i="5"/>
  <c r="U49" i="5"/>
  <c r="V49" i="5"/>
  <c r="W49" i="5"/>
  <c r="X49" i="5"/>
  <c r="Y49" i="5"/>
  <c r="Z49" i="5"/>
  <c r="AA49" i="5"/>
  <c r="AB49" i="5"/>
  <c r="AC49" i="5"/>
  <c r="AD49" i="5"/>
  <c r="T50" i="5"/>
  <c r="U50" i="5"/>
  <c r="V50" i="5"/>
  <c r="W50" i="5"/>
  <c r="X50" i="5"/>
  <c r="Y50" i="5"/>
  <c r="Z50" i="5"/>
  <c r="AA50" i="5"/>
  <c r="AB50" i="5"/>
  <c r="AC50" i="5"/>
  <c r="AD50" i="5"/>
  <c r="T51" i="5"/>
  <c r="U51" i="5"/>
  <c r="V51" i="5"/>
  <c r="W51" i="5"/>
  <c r="X51" i="5"/>
  <c r="Y51" i="5"/>
  <c r="Z51" i="5"/>
  <c r="AA51" i="5"/>
  <c r="AB51" i="5"/>
  <c r="AC51" i="5"/>
  <c r="AD51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2" i="5"/>
  <c r="G53" i="5"/>
  <c r="G54" i="5" s="1"/>
  <c r="H53" i="5"/>
  <c r="H54" i="5" s="1"/>
  <c r="I53" i="5"/>
  <c r="J53" i="5"/>
  <c r="J54" i="5" s="1"/>
  <c r="K53" i="5"/>
  <c r="L53" i="5"/>
  <c r="M53" i="5"/>
  <c r="N53" i="5"/>
  <c r="N54" i="5" s="1"/>
  <c r="O53" i="5"/>
  <c r="O54" i="5" s="1"/>
  <c r="P53" i="5"/>
  <c r="P54" i="5" s="1"/>
  <c r="Q53" i="5"/>
  <c r="Q54" i="5" s="1"/>
  <c r="I54" i="5"/>
  <c r="K54" i="5"/>
  <c r="L54" i="5"/>
  <c r="M54" i="5"/>
  <c r="F54" i="5"/>
  <c r="F53" i="5"/>
  <c r="T44" i="8" l="1"/>
  <c r="T41" i="8"/>
  <c r="T28" i="8"/>
  <c r="T25" i="8"/>
  <c r="T12" i="8"/>
  <c r="T9" i="8"/>
  <c r="T32" i="8"/>
  <c r="T16" i="8"/>
  <c r="U14" i="8"/>
  <c r="L41" i="8"/>
  <c r="P26" i="8"/>
  <c r="U46" i="8"/>
  <c r="L25" i="8"/>
  <c r="P10" i="8"/>
  <c r="U22" i="8"/>
  <c r="L17" i="8"/>
  <c r="T2" i="8"/>
  <c r="U42" i="8"/>
  <c r="U10" i="8"/>
  <c r="L9" i="8"/>
  <c r="U30" i="8"/>
  <c r="P50" i="8"/>
  <c r="U50" i="8"/>
  <c r="U18" i="8"/>
  <c r="P42" i="8"/>
  <c r="U38" i="8"/>
  <c r="U6" i="8"/>
  <c r="L49" i="8"/>
  <c r="P34" i="8"/>
  <c r="U26" i="8"/>
  <c r="L33" i="8"/>
  <c r="P18" i="8"/>
  <c r="U34" i="8"/>
  <c r="AA53" i="8"/>
  <c r="AA54" i="8"/>
  <c r="AA55" i="8"/>
  <c r="W53" i="8"/>
  <c r="W54" i="8"/>
  <c r="W55" i="8"/>
  <c r="X53" i="8"/>
  <c r="X54" i="8"/>
  <c r="X55" i="8"/>
  <c r="P51" i="8"/>
  <c r="P43" i="8"/>
  <c r="P35" i="8"/>
  <c r="P27" i="8"/>
  <c r="P19" i="8"/>
  <c r="P11" i="8"/>
  <c r="P3" i="8"/>
  <c r="Y47" i="8"/>
  <c r="T45" i="8"/>
  <c r="Y39" i="8"/>
  <c r="T37" i="8"/>
  <c r="Y31" i="8"/>
  <c r="T29" i="8"/>
  <c r="Y23" i="8"/>
  <c r="T21" i="8"/>
  <c r="Y15" i="8"/>
  <c r="T13" i="8"/>
  <c r="Y7" i="8"/>
  <c r="T5" i="8"/>
  <c r="L48" i="8"/>
  <c r="L40" i="8"/>
  <c r="L32" i="8"/>
  <c r="L24" i="8"/>
  <c r="L16" i="8"/>
  <c r="L8" i="8"/>
  <c r="P49" i="8"/>
  <c r="P41" i="8"/>
  <c r="P33" i="8"/>
  <c r="P25" i="8"/>
  <c r="P17" i="8"/>
  <c r="P9" i="8"/>
  <c r="U2" i="8"/>
  <c r="T50" i="8"/>
  <c r="Y48" i="8"/>
  <c r="T46" i="8"/>
  <c r="Y44" i="8"/>
  <c r="T42" i="8"/>
  <c r="Y40" i="8"/>
  <c r="T38" i="8"/>
  <c r="Y36" i="8"/>
  <c r="T34" i="8"/>
  <c r="Y32" i="8"/>
  <c r="T30" i="8"/>
  <c r="Y28" i="8"/>
  <c r="T26" i="8"/>
  <c r="Y24" i="8"/>
  <c r="T22" i="8"/>
  <c r="Y20" i="8"/>
  <c r="T18" i="8"/>
  <c r="Y16" i="8"/>
  <c r="T14" i="8"/>
  <c r="Y12" i="8"/>
  <c r="T10" i="8"/>
  <c r="Y8" i="8"/>
  <c r="T6" i="8"/>
  <c r="Y4" i="8"/>
  <c r="L47" i="8"/>
  <c r="L39" i="8"/>
  <c r="L31" i="8"/>
  <c r="L23" i="8"/>
  <c r="L15" i="8"/>
  <c r="L7" i="8"/>
  <c r="U51" i="8"/>
  <c r="U43" i="8"/>
  <c r="U35" i="8"/>
  <c r="U27" i="8"/>
  <c r="U19" i="8"/>
  <c r="U11" i="8"/>
  <c r="U3" i="8"/>
  <c r="Y2" i="8"/>
  <c r="T51" i="8"/>
  <c r="Y45" i="8"/>
  <c r="T43" i="8"/>
  <c r="Y37" i="8"/>
  <c r="T35" i="8"/>
  <c r="Y29" i="8"/>
  <c r="T27" i="8"/>
  <c r="Y21" i="8"/>
  <c r="T19" i="8"/>
  <c r="Y13" i="8"/>
  <c r="T11" i="8"/>
  <c r="Y5" i="8"/>
  <c r="T3" i="8"/>
  <c r="L45" i="8"/>
  <c r="L37" i="8"/>
  <c r="L29" i="8"/>
  <c r="L21" i="8"/>
  <c r="L13" i="8"/>
  <c r="L5" i="8"/>
  <c r="P46" i="8"/>
  <c r="P38" i="8"/>
  <c r="P30" i="8"/>
  <c r="P22" i="8"/>
  <c r="P14" i="8"/>
  <c r="P6" i="8"/>
  <c r="U44" i="8"/>
  <c r="U36" i="8"/>
  <c r="U28" i="8"/>
  <c r="U20" i="8"/>
  <c r="U12" i="8"/>
  <c r="U4" i="8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2" i="3"/>
  <c r="N3" i="3"/>
  <c r="O3" i="3"/>
  <c r="P3" i="3"/>
  <c r="Q3" i="3"/>
  <c r="N4" i="3"/>
  <c r="O4" i="3"/>
  <c r="P4" i="3"/>
  <c r="Q4" i="3"/>
  <c r="N5" i="3"/>
  <c r="O5" i="3"/>
  <c r="P5" i="3"/>
  <c r="Q5" i="3"/>
  <c r="N6" i="3"/>
  <c r="R6" i="3" s="1"/>
  <c r="W6" i="3" s="1"/>
  <c r="O6" i="3"/>
  <c r="P6" i="3"/>
  <c r="Q6" i="3"/>
  <c r="N7" i="3"/>
  <c r="O7" i="3"/>
  <c r="P7" i="3"/>
  <c r="Q7" i="3"/>
  <c r="N8" i="3"/>
  <c r="O8" i="3"/>
  <c r="P8" i="3"/>
  <c r="Q8" i="3"/>
  <c r="N9" i="3"/>
  <c r="O9" i="3"/>
  <c r="P9" i="3"/>
  <c r="Q9" i="3"/>
  <c r="N10" i="3"/>
  <c r="O10" i="3"/>
  <c r="P10" i="3"/>
  <c r="Q10" i="3"/>
  <c r="N11" i="3"/>
  <c r="O11" i="3"/>
  <c r="P11" i="3"/>
  <c r="Q11" i="3"/>
  <c r="N12" i="3"/>
  <c r="O12" i="3"/>
  <c r="P12" i="3"/>
  <c r="Q12" i="3"/>
  <c r="N13" i="3"/>
  <c r="O13" i="3"/>
  <c r="P13" i="3"/>
  <c r="Q13" i="3"/>
  <c r="N14" i="3"/>
  <c r="R14" i="3" s="1"/>
  <c r="W14" i="3" s="1"/>
  <c r="O14" i="3"/>
  <c r="P14" i="3"/>
  <c r="Q14" i="3"/>
  <c r="N15" i="3"/>
  <c r="O15" i="3"/>
  <c r="P15" i="3"/>
  <c r="Q15" i="3"/>
  <c r="N16" i="3"/>
  <c r="O16" i="3"/>
  <c r="P16" i="3"/>
  <c r="Q16" i="3"/>
  <c r="N17" i="3"/>
  <c r="O17" i="3"/>
  <c r="P17" i="3"/>
  <c r="Q17" i="3"/>
  <c r="N18" i="3"/>
  <c r="R18" i="3" s="1"/>
  <c r="AA18" i="3" s="1"/>
  <c r="O18" i="3"/>
  <c r="P18" i="3"/>
  <c r="Q18" i="3"/>
  <c r="N19" i="3"/>
  <c r="O19" i="3"/>
  <c r="P19" i="3"/>
  <c r="Q19" i="3"/>
  <c r="N20" i="3"/>
  <c r="O20" i="3"/>
  <c r="P20" i="3"/>
  <c r="Q20" i="3"/>
  <c r="N21" i="3"/>
  <c r="O21" i="3"/>
  <c r="P21" i="3"/>
  <c r="Q21" i="3"/>
  <c r="N22" i="3"/>
  <c r="R22" i="3" s="1"/>
  <c r="W22" i="3" s="1"/>
  <c r="O22" i="3"/>
  <c r="P22" i="3"/>
  <c r="Q22" i="3"/>
  <c r="N23" i="3"/>
  <c r="O23" i="3"/>
  <c r="P23" i="3"/>
  <c r="Q23" i="3"/>
  <c r="N24" i="3"/>
  <c r="O24" i="3"/>
  <c r="P24" i="3"/>
  <c r="Q24" i="3"/>
  <c r="N25" i="3"/>
  <c r="O25" i="3"/>
  <c r="P25" i="3"/>
  <c r="Q25" i="3"/>
  <c r="N26" i="3"/>
  <c r="O26" i="3"/>
  <c r="P26" i="3"/>
  <c r="Q26" i="3"/>
  <c r="N27" i="3"/>
  <c r="O27" i="3"/>
  <c r="P27" i="3"/>
  <c r="Q27" i="3"/>
  <c r="N28" i="3"/>
  <c r="O28" i="3"/>
  <c r="P28" i="3"/>
  <c r="Q28" i="3"/>
  <c r="N29" i="3"/>
  <c r="O29" i="3"/>
  <c r="P29" i="3"/>
  <c r="Q29" i="3"/>
  <c r="N30" i="3"/>
  <c r="R30" i="3" s="1"/>
  <c r="W30" i="3" s="1"/>
  <c r="O30" i="3"/>
  <c r="P30" i="3"/>
  <c r="Q30" i="3"/>
  <c r="N31" i="3"/>
  <c r="O31" i="3"/>
  <c r="P31" i="3"/>
  <c r="Q31" i="3"/>
  <c r="N32" i="3"/>
  <c r="O32" i="3"/>
  <c r="P32" i="3"/>
  <c r="Q32" i="3"/>
  <c r="N33" i="3"/>
  <c r="O33" i="3"/>
  <c r="P33" i="3"/>
  <c r="Q33" i="3"/>
  <c r="N34" i="3"/>
  <c r="O34" i="3"/>
  <c r="P34" i="3"/>
  <c r="Q34" i="3"/>
  <c r="N35" i="3"/>
  <c r="O35" i="3"/>
  <c r="P35" i="3"/>
  <c r="Q35" i="3"/>
  <c r="N36" i="3"/>
  <c r="O36" i="3"/>
  <c r="P36" i="3"/>
  <c r="Q36" i="3"/>
  <c r="N37" i="3"/>
  <c r="O37" i="3"/>
  <c r="P37" i="3"/>
  <c r="Q37" i="3"/>
  <c r="N38" i="3"/>
  <c r="O38" i="3"/>
  <c r="P38" i="3"/>
  <c r="Q38" i="3"/>
  <c r="N39" i="3"/>
  <c r="O39" i="3"/>
  <c r="P39" i="3"/>
  <c r="Q39" i="3"/>
  <c r="N40" i="3"/>
  <c r="O40" i="3"/>
  <c r="P40" i="3"/>
  <c r="Q40" i="3"/>
  <c r="N41" i="3"/>
  <c r="O41" i="3"/>
  <c r="P41" i="3"/>
  <c r="Q41" i="3"/>
  <c r="N42" i="3"/>
  <c r="O42" i="3"/>
  <c r="P42" i="3"/>
  <c r="Q42" i="3"/>
  <c r="N43" i="3"/>
  <c r="O43" i="3"/>
  <c r="P43" i="3"/>
  <c r="Q43" i="3"/>
  <c r="N44" i="3"/>
  <c r="O44" i="3"/>
  <c r="P44" i="3"/>
  <c r="Q44" i="3"/>
  <c r="N45" i="3"/>
  <c r="O45" i="3"/>
  <c r="P45" i="3"/>
  <c r="Q45" i="3"/>
  <c r="N46" i="3"/>
  <c r="O46" i="3"/>
  <c r="P46" i="3"/>
  <c r="Q46" i="3"/>
  <c r="N47" i="3"/>
  <c r="O47" i="3"/>
  <c r="P47" i="3"/>
  <c r="Q47" i="3"/>
  <c r="N48" i="3"/>
  <c r="O48" i="3"/>
  <c r="P48" i="3"/>
  <c r="Q48" i="3"/>
  <c r="N49" i="3"/>
  <c r="O49" i="3"/>
  <c r="P49" i="3"/>
  <c r="Q49" i="3"/>
  <c r="N50" i="3"/>
  <c r="R50" i="3" s="1"/>
  <c r="AA50" i="3" s="1"/>
  <c r="O50" i="3"/>
  <c r="P50" i="3"/>
  <c r="Q50" i="3"/>
  <c r="N51" i="3"/>
  <c r="O51" i="3"/>
  <c r="P51" i="3"/>
  <c r="Q51" i="3"/>
  <c r="O2" i="3"/>
  <c r="P2" i="3"/>
  <c r="Q2" i="3"/>
  <c r="N2" i="3"/>
  <c r="K3" i="3"/>
  <c r="L3" i="3"/>
  <c r="K4" i="3"/>
  <c r="L4" i="3"/>
  <c r="R4" i="3" s="1"/>
  <c r="U4" i="3" s="1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K50" i="3"/>
  <c r="L50" i="3"/>
  <c r="K51" i="3"/>
  <c r="L51" i="3"/>
  <c r="L2" i="3"/>
  <c r="K2" i="3"/>
  <c r="J3" i="3"/>
  <c r="T3" i="3" s="1"/>
  <c r="J4" i="3"/>
  <c r="T4" i="3" s="1"/>
  <c r="J5" i="3"/>
  <c r="T5" i="3" s="1"/>
  <c r="J6" i="3"/>
  <c r="T6" i="3" s="1"/>
  <c r="J7" i="3"/>
  <c r="T7" i="3" s="1"/>
  <c r="J8" i="3"/>
  <c r="T8" i="3" s="1"/>
  <c r="J9" i="3"/>
  <c r="T9" i="3" s="1"/>
  <c r="J10" i="3"/>
  <c r="T10" i="3" s="1"/>
  <c r="J11" i="3"/>
  <c r="T11" i="3" s="1"/>
  <c r="J12" i="3"/>
  <c r="T12" i="3" s="1"/>
  <c r="J13" i="3"/>
  <c r="T13" i="3" s="1"/>
  <c r="J14" i="3"/>
  <c r="T14" i="3" s="1"/>
  <c r="J15" i="3"/>
  <c r="T15" i="3" s="1"/>
  <c r="J16" i="3"/>
  <c r="T16" i="3" s="1"/>
  <c r="J17" i="3"/>
  <c r="T17" i="3" s="1"/>
  <c r="J18" i="3"/>
  <c r="T18" i="3" s="1"/>
  <c r="J19" i="3"/>
  <c r="T19" i="3" s="1"/>
  <c r="J20" i="3"/>
  <c r="T20" i="3" s="1"/>
  <c r="J21" i="3"/>
  <c r="T21" i="3" s="1"/>
  <c r="J22" i="3"/>
  <c r="T22" i="3" s="1"/>
  <c r="J23" i="3"/>
  <c r="T23" i="3" s="1"/>
  <c r="J24" i="3"/>
  <c r="T24" i="3" s="1"/>
  <c r="J25" i="3"/>
  <c r="T25" i="3" s="1"/>
  <c r="J26" i="3"/>
  <c r="T26" i="3" s="1"/>
  <c r="J27" i="3"/>
  <c r="T27" i="3" s="1"/>
  <c r="J28" i="3"/>
  <c r="T28" i="3" s="1"/>
  <c r="J29" i="3"/>
  <c r="T29" i="3" s="1"/>
  <c r="J30" i="3"/>
  <c r="T30" i="3" s="1"/>
  <c r="J31" i="3"/>
  <c r="T31" i="3" s="1"/>
  <c r="J32" i="3"/>
  <c r="T32" i="3" s="1"/>
  <c r="J33" i="3"/>
  <c r="T33" i="3" s="1"/>
  <c r="J34" i="3"/>
  <c r="T34" i="3" s="1"/>
  <c r="J35" i="3"/>
  <c r="T35" i="3" s="1"/>
  <c r="J36" i="3"/>
  <c r="T36" i="3" s="1"/>
  <c r="J37" i="3"/>
  <c r="T37" i="3" s="1"/>
  <c r="J38" i="3"/>
  <c r="T38" i="3" s="1"/>
  <c r="J39" i="3"/>
  <c r="T39" i="3" s="1"/>
  <c r="J40" i="3"/>
  <c r="T40" i="3" s="1"/>
  <c r="J41" i="3"/>
  <c r="T41" i="3" s="1"/>
  <c r="J42" i="3"/>
  <c r="T42" i="3" s="1"/>
  <c r="J43" i="3"/>
  <c r="T43" i="3" s="1"/>
  <c r="J44" i="3"/>
  <c r="T44" i="3" s="1"/>
  <c r="J45" i="3"/>
  <c r="T45" i="3" s="1"/>
  <c r="J46" i="3"/>
  <c r="T46" i="3" s="1"/>
  <c r="J47" i="3"/>
  <c r="T47" i="3" s="1"/>
  <c r="J48" i="3"/>
  <c r="T48" i="3" s="1"/>
  <c r="J49" i="3"/>
  <c r="T49" i="3" s="1"/>
  <c r="J50" i="3"/>
  <c r="T50" i="3" s="1"/>
  <c r="J51" i="3"/>
  <c r="T51" i="3" s="1"/>
  <c r="J2" i="3"/>
  <c r="T2" i="3" s="1"/>
  <c r="R46" i="3"/>
  <c r="W46" i="3" s="1"/>
  <c r="T53" i="8" l="1"/>
  <c r="U53" i="8"/>
  <c r="U54" i="8"/>
  <c r="U55" i="8"/>
  <c r="Y53" i="8"/>
  <c r="Y54" i="8"/>
  <c r="Y55" i="8"/>
  <c r="T55" i="8"/>
  <c r="T54" i="8"/>
  <c r="R9" i="3"/>
  <c r="Z9" i="3" s="1"/>
  <c r="R49" i="3"/>
  <c r="V49" i="3" s="1"/>
  <c r="R51" i="3"/>
  <c r="Y51" i="3" s="1"/>
  <c r="Z49" i="3"/>
  <c r="AA49" i="3"/>
  <c r="U49" i="3"/>
  <c r="W49" i="3"/>
  <c r="X49" i="3"/>
  <c r="Y49" i="3"/>
  <c r="V51" i="3"/>
  <c r="W51" i="3"/>
  <c r="X51" i="3"/>
  <c r="R33" i="3"/>
  <c r="R17" i="3"/>
  <c r="Z50" i="3"/>
  <c r="V46" i="3"/>
  <c r="V30" i="3"/>
  <c r="V22" i="3"/>
  <c r="Z18" i="3"/>
  <c r="V14" i="3"/>
  <c r="V6" i="3"/>
  <c r="R43" i="3"/>
  <c r="R25" i="3"/>
  <c r="R11" i="3"/>
  <c r="Y50" i="3"/>
  <c r="U46" i="3"/>
  <c r="U30" i="3"/>
  <c r="U22" i="3"/>
  <c r="Y18" i="3"/>
  <c r="U14" i="3"/>
  <c r="X9" i="3"/>
  <c r="U6" i="3"/>
  <c r="AA4" i="3"/>
  <c r="R42" i="3"/>
  <c r="R38" i="3"/>
  <c r="R26" i="3"/>
  <c r="R12" i="3"/>
  <c r="R44" i="3"/>
  <c r="R20" i="3"/>
  <c r="X50" i="3"/>
  <c r="X18" i="3"/>
  <c r="Z4" i="3"/>
  <c r="R35" i="3"/>
  <c r="W50" i="3"/>
  <c r="AA46" i="3"/>
  <c r="AA30" i="3"/>
  <c r="AA22" i="3"/>
  <c r="W18" i="3"/>
  <c r="AA14" i="3"/>
  <c r="AA6" i="3"/>
  <c r="Y4" i="3"/>
  <c r="R34" i="3"/>
  <c r="R10" i="3"/>
  <c r="V50" i="3"/>
  <c r="Z46" i="3"/>
  <c r="Z30" i="3"/>
  <c r="Z22" i="3"/>
  <c r="V18" i="3"/>
  <c r="Z14" i="3"/>
  <c r="Z6" i="3"/>
  <c r="X4" i="3"/>
  <c r="U50" i="3"/>
  <c r="Y46" i="3"/>
  <c r="Y30" i="3"/>
  <c r="Y22" i="3"/>
  <c r="U18" i="3"/>
  <c r="Y14" i="3"/>
  <c r="Y6" i="3"/>
  <c r="W4" i="3"/>
  <c r="R48" i="3"/>
  <c r="R40" i="3"/>
  <c r="R32" i="3"/>
  <c r="R24" i="3"/>
  <c r="R16" i="3"/>
  <c r="R8" i="3"/>
  <c r="X46" i="3"/>
  <c r="X30" i="3"/>
  <c r="X22" i="3"/>
  <c r="X14" i="3"/>
  <c r="X6" i="3"/>
  <c r="V4" i="3"/>
  <c r="R36" i="3"/>
  <c r="R28" i="3"/>
  <c r="R27" i="3"/>
  <c r="R19" i="3"/>
  <c r="R3" i="3"/>
  <c r="R41" i="3"/>
  <c r="R29" i="3"/>
  <c r="R5" i="3"/>
  <c r="R45" i="3"/>
  <c r="R37" i="3"/>
  <c r="R21" i="3"/>
  <c r="R13" i="3"/>
  <c r="R47" i="3"/>
  <c r="R39" i="3"/>
  <c r="R31" i="3"/>
  <c r="R23" i="3"/>
  <c r="R15" i="3"/>
  <c r="R7" i="3"/>
  <c r="R2" i="3"/>
  <c r="W9" i="3" l="1"/>
  <c r="AA9" i="3"/>
  <c r="Y9" i="3"/>
  <c r="V9" i="3"/>
  <c r="U9" i="3"/>
  <c r="AA51" i="3"/>
  <c r="U51" i="3"/>
  <c r="Z51" i="3"/>
  <c r="X7" i="3"/>
  <c r="Y7" i="3"/>
  <c r="Z7" i="3"/>
  <c r="AA7" i="3"/>
  <c r="U7" i="3"/>
  <c r="V7" i="3"/>
  <c r="W7" i="3"/>
  <c r="Y8" i="3"/>
  <c r="Z8" i="3"/>
  <c r="AA8" i="3"/>
  <c r="U8" i="3"/>
  <c r="V8" i="3"/>
  <c r="W8" i="3"/>
  <c r="X8" i="3"/>
  <c r="X15" i="3"/>
  <c r="Y15" i="3"/>
  <c r="Z15" i="3"/>
  <c r="AA15" i="3"/>
  <c r="U15" i="3"/>
  <c r="V15" i="3"/>
  <c r="W15" i="3"/>
  <c r="Y16" i="3"/>
  <c r="Z16" i="3"/>
  <c r="AA16" i="3"/>
  <c r="U16" i="3"/>
  <c r="V16" i="3"/>
  <c r="W16" i="3"/>
  <c r="X16" i="3"/>
  <c r="AA34" i="3"/>
  <c r="U34" i="3"/>
  <c r="V34" i="3"/>
  <c r="W34" i="3"/>
  <c r="X34" i="3"/>
  <c r="Y34" i="3"/>
  <c r="Z34" i="3"/>
  <c r="X23" i="3"/>
  <c r="Y23" i="3"/>
  <c r="Z23" i="3"/>
  <c r="AA23" i="3"/>
  <c r="U23" i="3"/>
  <c r="V23" i="3"/>
  <c r="W23" i="3"/>
  <c r="U44" i="3"/>
  <c r="V44" i="3"/>
  <c r="W44" i="3"/>
  <c r="X44" i="3"/>
  <c r="Y44" i="3"/>
  <c r="Z44" i="3"/>
  <c r="AA44" i="3"/>
  <c r="U19" i="3"/>
  <c r="V19" i="3"/>
  <c r="W19" i="3"/>
  <c r="X19" i="3"/>
  <c r="Y19" i="3"/>
  <c r="Z19" i="3"/>
  <c r="AA19" i="3"/>
  <c r="U35" i="3"/>
  <c r="V35" i="3"/>
  <c r="W35" i="3"/>
  <c r="X35" i="3"/>
  <c r="Y35" i="3"/>
  <c r="Z35" i="3"/>
  <c r="AA35" i="3"/>
  <c r="Z25" i="3"/>
  <c r="AA25" i="3"/>
  <c r="U25" i="3"/>
  <c r="V25" i="3"/>
  <c r="W25" i="3"/>
  <c r="X25" i="3"/>
  <c r="Y25" i="3"/>
  <c r="Y24" i="3"/>
  <c r="Z24" i="3"/>
  <c r="AA24" i="3"/>
  <c r="U24" i="3"/>
  <c r="V24" i="3"/>
  <c r="W24" i="3"/>
  <c r="X24" i="3"/>
  <c r="X31" i="3"/>
  <c r="Y31" i="3"/>
  <c r="Z31" i="3"/>
  <c r="AA31" i="3"/>
  <c r="U31" i="3"/>
  <c r="V31" i="3"/>
  <c r="W31" i="3"/>
  <c r="U27" i="3"/>
  <c r="V27" i="3"/>
  <c r="W27" i="3"/>
  <c r="X27" i="3"/>
  <c r="Y27" i="3"/>
  <c r="Z27" i="3"/>
  <c r="AA27" i="3"/>
  <c r="Y40" i="3"/>
  <c r="Z40" i="3"/>
  <c r="AA40" i="3"/>
  <c r="U40" i="3"/>
  <c r="V40" i="3"/>
  <c r="W40" i="3"/>
  <c r="X40" i="3"/>
  <c r="U12" i="3"/>
  <c r="V12" i="3"/>
  <c r="W12" i="3"/>
  <c r="X12" i="3"/>
  <c r="Y12" i="3"/>
  <c r="Z12" i="3"/>
  <c r="AA12" i="3"/>
  <c r="U43" i="3"/>
  <c r="V43" i="3"/>
  <c r="W43" i="3"/>
  <c r="X43" i="3"/>
  <c r="Y43" i="3"/>
  <c r="Z43" i="3"/>
  <c r="AA43" i="3"/>
  <c r="V37" i="3"/>
  <c r="W37" i="3"/>
  <c r="X37" i="3"/>
  <c r="Y37" i="3"/>
  <c r="Z37" i="3"/>
  <c r="AA37" i="3"/>
  <c r="U37" i="3"/>
  <c r="Z33" i="3"/>
  <c r="AA33" i="3"/>
  <c r="U33" i="3"/>
  <c r="V33" i="3"/>
  <c r="W33" i="3"/>
  <c r="X33" i="3"/>
  <c r="Y33" i="3"/>
  <c r="U3" i="3"/>
  <c r="V3" i="3"/>
  <c r="W3" i="3"/>
  <c r="X3" i="3"/>
  <c r="Y3" i="3"/>
  <c r="Z3" i="3"/>
  <c r="AA3" i="3"/>
  <c r="U11" i="3"/>
  <c r="V11" i="3"/>
  <c r="W11" i="3"/>
  <c r="X11" i="3"/>
  <c r="Y11" i="3"/>
  <c r="Z11" i="3"/>
  <c r="AA11" i="3"/>
  <c r="V5" i="3"/>
  <c r="W5" i="3"/>
  <c r="X5" i="3"/>
  <c r="Y5" i="3"/>
  <c r="Z5" i="3"/>
  <c r="AA5" i="3"/>
  <c r="U5" i="3"/>
  <c r="Y32" i="3"/>
  <c r="Z32" i="3"/>
  <c r="AA32" i="3"/>
  <c r="U32" i="3"/>
  <c r="V32" i="3"/>
  <c r="W32" i="3"/>
  <c r="X32" i="3"/>
  <c r="X39" i="3"/>
  <c r="Y39" i="3"/>
  <c r="Z39" i="3"/>
  <c r="AA39" i="3"/>
  <c r="U39" i="3"/>
  <c r="V39" i="3"/>
  <c r="W39" i="3"/>
  <c r="V29" i="3"/>
  <c r="W29" i="3"/>
  <c r="X29" i="3"/>
  <c r="Y29" i="3"/>
  <c r="Z29" i="3"/>
  <c r="AA29" i="3"/>
  <c r="U29" i="3"/>
  <c r="X47" i="3"/>
  <c r="Y47" i="3"/>
  <c r="Z47" i="3"/>
  <c r="AA47" i="3"/>
  <c r="U47" i="3"/>
  <c r="V47" i="3"/>
  <c r="W47" i="3"/>
  <c r="Z41" i="3"/>
  <c r="AA41" i="3"/>
  <c r="U41" i="3"/>
  <c r="V41" i="3"/>
  <c r="W41" i="3"/>
  <c r="X41" i="3"/>
  <c r="Y41" i="3"/>
  <c r="U28" i="3"/>
  <c r="V28" i="3"/>
  <c r="W28" i="3"/>
  <c r="X28" i="3"/>
  <c r="Y28" i="3"/>
  <c r="Z28" i="3"/>
  <c r="AA28" i="3"/>
  <c r="Y48" i="3"/>
  <c r="Z48" i="3"/>
  <c r="AA48" i="3"/>
  <c r="U48" i="3"/>
  <c r="V48" i="3"/>
  <c r="W48" i="3"/>
  <c r="X48" i="3"/>
  <c r="AA26" i="3"/>
  <c r="U26" i="3"/>
  <c r="V26" i="3"/>
  <c r="W26" i="3"/>
  <c r="X26" i="3"/>
  <c r="Y26" i="3"/>
  <c r="Z26" i="3"/>
  <c r="AA10" i="3"/>
  <c r="U10" i="3"/>
  <c r="V10" i="3"/>
  <c r="W10" i="3"/>
  <c r="X10" i="3"/>
  <c r="Y10" i="3"/>
  <c r="Z10" i="3"/>
  <c r="V45" i="3"/>
  <c r="W45" i="3"/>
  <c r="X45" i="3"/>
  <c r="Y45" i="3"/>
  <c r="Z45" i="3"/>
  <c r="AA45" i="3"/>
  <c r="U45" i="3"/>
  <c r="V2" i="3"/>
  <c r="W2" i="3"/>
  <c r="X2" i="3"/>
  <c r="Y2" i="3"/>
  <c r="Z2" i="3"/>
  <c r="AA2" i="3"/>
  <c r="U20" i="3"/>
  <c r="V20" i="3"/>
  <c r="W20" i="3"/>
  <c r="X20" i="3"/>
  <c r="Y20" i="3"/>
  <c r="Z20" i="3"/>
  <c r="AA20" i="3"/>
  <c r="V13" i="3"/>
  <c r="W13" i="3"/>
  <c r="X13" i="3"/>
  <c r="Y13" i="3"/>
  <c r="Z13" i="3"/>
  <c r="AA13" i="3"/>
  <c r="U13" i="3"/>
  <c r="U36" i="3"/>
  <c r="V36" i="3"/>
  <c r="W36" i="3"/>
  <c r="X36" i="3"/>
  <c r="Y36" i="3"/>
  <c r="Z36" i="3"/>
  <c r="AA36" i="3"/>
  <c r="W38" i="3"/>
  <c r="X38" i="3"/>
  <c r="Y38" i="3"/>
  <c r="Z38" i="3"/>
  <c r="AA38" i="3"/>
  <c r="U38" i="3"/>
  <c r="V38" i="3"/>
  <c r="V21" i="3"/>
  <c r="W21" i="3"/>
  <c r="X21" i="3"/>
  <c r="Y21" i="3"/>
  <c r="Z21" i="3"/>
  <c r="AA21" i="3"/>
  <c r="U21" i="3"/>
  <c r="AA42" i="3"/>
  <c r="U42" i="3"/>
  <c r="V42" i="3"/>
  <c r="W42" i="3"/>
  <c r="X42" i="3"/>
  <c r="Y42" i="3"/>
  <c r="Z42" i="3"/>
  <c r="Z17" i="3"/>
  <c r="AA17" i="3"/>
  <c r="U17" i="3"/>
  <c r="V17" i="3"/>
  <c r="W17" i="3"/>
  <c r="X17" i="3"/>
  <c r="Y1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1" authorId="0" shapeId="0" xr:uid="{AE4685ED-F933-492D-B0FA-844473397C9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Copy into mc2aL.dat for input to PAST</t>
        </r>
      </text>
    </comment>
  </commentList>
</comments>
</file>

<file path=xl/sharedStrings.xml><?xml version="1.0" encoding="utf-8"?>
<sst xmlns="http://schemas.openxmlformats.org/spreadsheetml/2006/main" count="725" uniqueCount="260">
  <si>
    <t>No</t>
  </si>
  <si>
    <t>Na</t>
  </si>
  <si>
    <t>Mg</t>
  </si>
  <si>
    <t>Ca</t>
  </si>
  <si>
    <t>As</t>
  </si>
  <si>
    <t>Sr</t>
  </si>
  <si>
    <t>Ba</t>
  </si>
  <si>
    <t>L019</t>
  </si>
  <si>
    <t>L034</t>
  </si>
  <si>
    <t>L093</t>
  </si>
  <si>
    <t>L094</t>
  </si>
  <si>
    <t>L095</t>
  </si>
  <si>
    <t>L096</t>
  </si>
  <si>
    <t>L097</t>
  </si>
  <si>
    <t>L098</t>
  </si>
  <si>
    <t>L114</t>
  </si>
  <si>
    <t>L115</t>
  </si>
  <si>
    <t>L117</t>
  </si>
  <si>
    <t>L118</t>
  </si>
  <si>
    <t>L121</t>
  </si>
  <si>
    <t>L122</t>
  </si>
  <si>
    <t>L124</t>
  </si>
  <si>
    <t>L128</t>
  </si>
  <si>
    <t>L129</t>
  </si>
  <si>
    <t>L138</t>
  </si>
  <si>
    <t>L139</t>
  </si>
  <si>
    <t>L140</t>
  </si>
  <si>
    <t>L144</t>
  </si>
  <si>
    <t>L145</t>
  </si>
  <si>
    <t>L153</t>
  </si>
  <si>
    <t>L168</t>
  </si>
  <si>
    <t>L169</t>
  </si>
  <si>
    <t>L170</t>
  </si>
  <si>
    <t>L171</t>
  </si>
  <si>
    <t>L172</t>
  </si>
  <si>
    <t>L173</t>
  </si>
  <si>
    <t>L174</t>
  </si>
  <si>
    <t>L175</t>
  </si>
  <si>
    <t>L177</t>
  </si>
  <si>
    <t>L186</t>
  </si>
  <si>
    <t>L187</t>
  </si>
  <si>
    <t>L188</t>
  </si>
  <si>
    <t>L189</t>
  </si>
  <si>
    <t>L190</t>
  </si>
  <si>
    <t>L191</t>
  </si>
  <si>
    <t>L192</t>
  </si>
  <si>
    <t>L193</t>
  </si>
  <si>
    <t>L194</t>
  </si>
  <si>
    <t>L195</t>
  </si>
  <si>
    <t>L196</t>
  </si>
  <si>
    <t>L197</t>
  </si>
  <si>
    <t>L200</t>
  </si>
  <si>
    <t>L201</t>
  </si>
  <si>
    <t>L202</t>
  </si>
  <si>
    <t>L142</t>
  </si>
  <si>
    <t>L143</t>
  </si>
  <si>
    <t>NaL</t>
  </si>
  <si>
    <t>SrL</t>
  </si>
  <si>
    <t>MgL</t>
  </si>
  <si>
    <t>CaL</t>
  </si>
  <si>
    <t>AsL</t>
  </si>
  <si>
    <t>Mean</t>
  </si>
  <si>
    <t>Petit Ba</t>
  </si>
  <si>
    <t>sp_ge_130611_08a_018.5_413.1a_04_an05a-01-b</t>
  </si>
  <si>
    <t>sp_ge_130621_09a_015.0_420.2a_04_an04a-01-b</t>
  </si>
  <si>
    <t>sp_ge_141104_24b_020.0_619.4b_01_an01a-01-b</t>
  </si>
  <si>
    <t>sp_ge_141104_24b_020.0_619.4b_01_an01a-02-b</t>
  </si>
  <si>
    <t>sp_ge_141104_24b_020.0_619.4b_01_an01a-03-b</t>
  </si>
  <si>
    <t>sp_ge_141104_24b_020.0_619.4b_02_an02a-01-b</t>
  </si>
  <si>
    <t>sp_ge_141104_24b_020.0_619.4b_02_an02a-02-b</t>
  </si>
  <si>
    <t>sp_ge_141104_24b_020.0_619.4b_02_an02a-03-b</t>
  </si>
  <si>
    <t>sp_ge_150511_33a_010.0_697.1a_01_an01a-01-b</t>
  </si>
  <si>
    <t>sp_ge_150511_33a_010.0_697.1a_01_an01a-02-b</t>
  </si>
  <si>
    <t>sp_ge_150511_33a_010.0_697.1a_04_an03a-01-b</t>
  </si>
  <si>
    <t>sp_ge_150511_33a_010.0_697.1a_04_an03a-02-b</t>
  </si>
  <si>
    <t>sp_ge_150511_33a_010.0_697.1a_08_an07a-01-b</t>
  </si>
  <si>
    <t>sp_ge_150511_33a_010.0_697.1a_08_an07a-02-b</t>
  </si>
  <si>
    <t>sp_ge_150511_33a_010.0_697.1a_12_an10a-01-b</t>
  </si>
  <si>
    <t>sp_ge_150519_34a_018.0_703.1a_02_an02b-01-b</t>
  </si>
  <si>
    <t>sp_ge_150519_34a_018.0_703.1a_02_an02b-02-b</t>
  </si>
  <si>
    <t>sp_ge_150519_34a_018.0_703.1a_04_an03b-01-b</t>
  </si>
  <si>
    <t>sp_ge_150519_34a_018.0_703.1a_05_an04b-01-b</t>
  </si>
  <si>
    <t>sp_ge_150519_34a_018.0_703.1a_05_an04b-02-b</t>
  </si>
  <si>
    <t>sp_ge_170424_49a_010.0_853.1a_06_an04a-01-b</t>
  </si>
  <si>
    <t>sp_ge_170424_49a_010.0_853.1a_06_an04a-02-b</t>
  </si>
  <si>
    <t>sp_ge_150519_34a_018.0_703.1a_09_an06b-01-b</t>
  </si>
  <si>
    <t>sp_ge_150519_34a_018.0_703.1a_09_an06b-02-b</t>
  </si>
  <si>
    <t>sp_ge_151103_39a_010.0_781.1a_33_an18a-01-l</t>
  </si>
  <si>
    <t>sp_ge_160517_43a_010.0_823.1a_01_an01a-01-l</t>
  </si>
  <si>
    <t>sp_ge_160517_43a_010.0_823.1a_02_an02a-01-l</t>
  </si>
  <si>
    <t>sp_ge_160517_43a_010.0_823.1a_13_an08a-01-l</t>
  </si>
  <si>
    <t>sp_ge_160517_43a_010.0_823.1a_13_an08a-02-l</t>
  </si>
  <si>
    <t>sp_ge_160517_43a_010.0_823.1a_15_an09a-01-l</t>
  </si>
  <si>
    <t>sp_ge_160517_43a_010.0_823.1a_15_an09a-02-l</t>
  </si>
  <si>
    <t>sp_ge_160517_43a_010.0_823.1a_18_an11a-01-l</t>
  </si>
  <si>
    <t>sp_ge_160517_43a_010.0_823.1a_19_an12a-01-l</t>
  </si>
  <si>
    <t>L176</t>
  </si>
  <si>
    <t>sp_ge_160517_43a_010.0_823.1a_21_an13a-01-l</t>
  </si>
  <si>
    <t>sp_ge_160614_44a_010.0_827.1a_02_an02a-01-b</t>
  </si>
  <si>
    <t>sp_ge_160614_44a_010.0_827.1a_16_an07a-01-b</t>
  </si>
  <si>
    <t>sp_ge_160614_44a_010.0_827.1a_16_an07a-02-b</t>
  </si>
  <si>
    <t>sp_ge_160614_44a_010.0_827.1a_17_an08a-01-b</t>
  </si>
  <si>
    <t>sp_ge_160614_44a_010.0_827.1a_17_an08a-02-b</t>
  </si>
  <si>
    <t>sp_ge_160614_44a_010.0_827.1a_17_an08a-03-b</t>
  </si>
  <si>
    <t>sp_ge_160614_44a_010.0_827.1a_18_an01a-01-b</t>
  </si>
  <si>
    <t>sp_ge_160614_44a_010.0_827.1a_18_an01a-02-b</t>
  </si>
  <si>
    <t>sp_ge_160712_45a_018.0_832.2a_01_an02a-01-b</t>
  </si>
  <si>
    <t>sp_ge_160712_45a_018.0_832.2a_01_an02a-02-b</t>
  </si>
  <si>
    <t>sp_ge_160712_45a_018.0_832.2a_01_an02a-03-b</t>
  </si>
  <si>
    <t>sp_ge_160712_45a_018.0_832.2a_02_an01a-01-b</t>
  </si>
  <si>
    <t>sp_ge_160712_45a_018.0_832.2a_02_an01a-02-b</t>
  </si>
  <si>
    <t>sp_ge_160712_45a_018.0_834.1a_35_an02a-01-g</t>
  </si>
  <si>
    <t>sp_ge_160712_45a_018.0_834.1a_39_an04a-01-g</t>
  </si>
  <si>
    <t>sp_ge_160712_45a_018.0_834.1a_39_an04a-02-g</t>
  </si>
  <si>
    <t>OldNo</t>
  </si>
  <si>
    <t>Morph</t>
  </si>
  <si>
    <t>Id</t>
  </si>
  <si>
    <t>Al</t>
  </si>
  <si>
    <t>Si</t>
  </si>
  <si>
    <t>P</t>
  </si>
  <si>
    <t>S</t>
  </si>
  <si>
    <t>Cl</t>
  </si>
  <si>
    <t>K</t>
  </si>
  <si>
    <t>Class</t>
  </si>
  <si>
    <t>Fact</t>
  </si>
  <si>
    <t>ClL</t>
  </si>
  <si>
    <t>Residuals:</t>
  </si>
  <si>
    <t xml:space="preserve">     Min       1Q   Median       3Q      Max </t>
  </si>
  <si>
    <t>Coefficients:</t>
  </si>
  <si>
    <t xml:space="preserve">            Estimate Std. Error t value Pr(&gt;|t|)    </t>
  </si>
  <si>
    <t>---</t>
  </si>
  <si>
    <t>Signif. codes:  0 ‘***’ 0.001 ‘**’ 0.01 ‘*’ 0.05 ‘.’ 0.1 ‘ ’ 1</t>
  </si>
  <si>
    <t xml:space="preserve">  5%  10%  25%  50%  75%  90%  95% </t>
  </si>
  <si>
    <t>obs</t>
  </si>
  <si>
    <t>censored</t>
  </si>
  <si>
    <t>pp</t>
  </si>
  <si>
    <t>modeled</t>
  </si>
  <si>
    <t>1</t>
  </si>
  <si>
    <t>TRUE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</si>
  <si>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</si>
  <si>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</si>
  <si>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</si>
  <si>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</si>
  <si>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</si>
  <si>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</si>
  <si>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</si>
  <si>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</si>
  <si>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</si>
  <si>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</si>
  <si>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</si>
  <si>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</si>
  <si>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</si>
  <si>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</si>
  <si>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</si>
  <si>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</si>
  <si>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</si>
  <si>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</si>
  <si>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</si>
  <si>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</si>
  <si>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</si>
  <si>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</si>
  <si>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</si>
  <si>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</si>
  <si>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</si>
  <si>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</si>
  <si>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</si>
  <si>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</si>
  <si>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</si>
  <si>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</si>
  <si>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</si>
  <si>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</si>
  <si>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</si>
  <si>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</si>
  <si>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</si>
  <si>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</si>
  <si>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FALSE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</si>
  <si>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</si>
  <si>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</si>
  <si>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</si>
  <si>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</si>
  <si>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</si>
  <si>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</si>
  <si>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</si>
  <si>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</si>
  <si>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</si>
  <si>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</si>
  <si>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</si>
  <si>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</si>
  <si>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</si>
  <si>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X1</t>
  </si>
  <si>
    <t>X2</t>
  </si>
  <si>
    <t>X3</t>
  </si>
  <si>
    <t>X4</t>
  </si>
  <si>
    <t>X5</t>
  </si>
  <si>
    <t>Mean ros</t>
  </si>
  <si>
    <t>Stdev ros</t>
  </si>
  <si>
    <t>Median ros</t>
  </si>
  <si>
    <t>Mean raw</t>
  </si>
  <si>
    <t>Stdev raw</t>
  </si>
  <si>
    <t>NaC</t>
  </si>
  <si>
    <t>MgC</t>
  </si>
  <si>
    <t>AlC</t>
  </si>
  <si>
    <t>SiC</t>
  </si>
  <si>
    <t>PC</t>
  </si>
  <si>
    <t>SC</t>
  </si>
  <si>
    <t>ClC</t>
  </si>
  <si>
    <t>KC</t>
  </si>
  <si>
    <t>CaC</t>
  </si>
  <si>
    <t>AsC</t>
  </si>
  <si>
    <t>SrC</t>
  </si>
  <si>
    <t>BaC</t>
  </si>
  <si>
    <t>Small Ba</t>
  </si>
  <si>
    <t>[ND%=1]</t>
  </si>
  <si>
    <t>Clx</t>
  </si>
  <si>
    <t>Srx</t>
  </si>
  <si>
    <t>ClR</t>
  </si>
  <si>
    <t>SrR</t>
  </si>
  <si>
    <t>SD</t>
  </si>
  <si>
    <t>Median</t>
  </si>
  <si>
    <t xml:space="preserve">-0.79888 -0.06621  0.06940  0.13456  0.28589 </t>
  </si>
  <si>
    <t>(Intercept)  1.16506    0.09503  12.259 4.90e-11 ***</t>
  </si>
  <si>
    <t>pp.nq        0.73934    0.09649   7.662 1.63e-07 ***</t>
  </si>
  <si>
    <t>Residual standard error: 0.239 on 21 degrees of freedom</t>
  </si>
  <si>
    <t xml:space="preserve">Multiple R-squared:  0.7365,    Adjusted R-squared:  0.724 </t>
  </si>
  <si>
    <t>F-statistic: 58.71 on 1 and 21 DF,  p-value: 1.633e-07</t>
  </si>
  <si>
    <t>&gt; mom</t>
  </si>
  <si>
    <t xml:space="preserve">     [,1]              [,2]               [,3]         [,4]       [,5]              </t>
  </si>
  <si>
    <t xml:space="preserve">[1,] "Mean ros"        "Stdev ros"        "Median ros" "Mean raw" "Stdev raw"       </t>
  </si>
  <si>
    <t>[2,] "4.0854552485003" "2.80712033015783" "2.96"       "3.5216"   "3.19395881281509"</t>
  </si>
  <si>
    <t>&gt; ecdf</t>
  </si>
  <si>
    <t xml:space="preserve">        n     n.cen    median      mean        sd </t>
  </si>
  <si>
    <t xml:space="preserve">50.000000 27.000000        NA  3.851000  2.968444 </t>
  </si>
  <si>
    <t>&gt; #plot(ecdf)</t>
  </si>
  <si>
    <t>&gt; quantile(ecdf)</t>
  </si>
  <si>
    <t xml:space="preserve">  NA   NA   NA   NA 6.34 8.36 9.43 </t>
  </si>
  <si>
    <t>4.0854552485003</t>
  </si>
  <si>
    <t>2.80712033015783</t>
  </si>
  <si>
    <t>2.96</t>
  </si>
  <si>
    <t>3.5216</t>
  </si>
  <si>
    <t>3.19395881281509</t>
  </si>
  <si>
    <t xml:space="preserve">-0.13749 -0.05792 -0.00477  0.02928  0.44101 </t>
  </si>
  <si>
    <t>(Intercept)  0.13998    0.02994   4.675 7.30e-05 ***</t>
  </si>
  <si>
    <t>pp.nq        0.53281    0.03427  15.549 5.37e-15 ***</t>
  </si>
  <si>
    <t>Residual standard error: 0.1071 on 27 degrees of freedom</t>
  </si>
  <si>
    <t xml:space="preserve">Multiple R-squared:  0.8995,    Adjusted R-squared:  0.8958 </t>
  </si>
  <si>
    <t>F-statistic: 241.8 on 1 and 27 DF,  p-value: 5.37e-15</t>
  </si>
  <si>
    <t>&gt; mom[2,]=c(mean(model),sd(model),median(model),mean(t1[,i]),sd(t1[,i]))</t>
  </si>
  <si>
    <t>&gt; as.numeric(mom[2,])</t>
  </si>
  <si>
    <t>[1] 1.3157979 0.7960100 1.1550000 1.4276000 0.7106466</t>
  </si>
  <si>
    <t>&gt; #Computes an estimate of an empirical cumulative distribution function (ECDF)</t>
  </si>
  <si>
    <t>&gt; # for censored data using the Kaplan-Meier method.</t>
  </si>
  <si>
    <t>&gt; ecdf=cenfit(obs=t1[,i], censored=t1[,(i+1)])</t>
  </si>
  <si>
    <t xml:space="preserve">         n      n.cen     median       mean         sd </t>
  </si>
  <si>
    <t xml:space="preserve">50.0000000 21.0000000  1.1300000  1.4318000  0.7133716 </t>
  </si>
  <si>
    <t xml:space="preserve">  NA   NA   NA 1.13 1.64 2.07 2.50 </t>
  </si>
  <si>
    <t>1.31579787497392</t>
  </si>
  <si>
    <t>0.796009975374056</t>
  </si>
  <si>
    <t>1.155</t>
  </si>
  <si>
    <t>1.4276</t>
  </si>
  <si>
    <t>0.710646615586747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</si>
</sst>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FF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Lucida Console"/>
      <family val="3"/>
    </font>
    <font>
      <sz val="10"/>
      <color rgb="FF0000FF"/>
      <name val="Lucida Console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3" borderId="2" xfId="1" applyFont="1" applyFill="1" applyBorder="1" applyAlignment="1" applyProtection="1">
      <alignment horizontal="left" vertical="center" wrapText="1"/>
      <protection locked="0"/>
    </xf>
    <xf numFmtId="0" fontId="4" fillId="0" borderId="2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4" borderId="0" xfId="0" applyFont="1" applyFill="1" applyAlignment="1">
      <alignment vertical="center"/>
    </xf>
    <xf numFmtId="4" fontId="0" fillId="0" borderId="0" xfId="0" applyNumberFormat="1" applyAlignment="1">
      <alignment horizontal="center"/>
    </xf>
    <xf numFmtId="0" fontId="11" fillId="0" borderId="2" xfId="1" applyFont="1" applyFill="1" applyBorder="1" applyAlignment="1" applyProtection="1">
      <alignment horizontal="left" vertical="center" wrapText="1"/>
      <protection locked="0"/>
    </xf>
    <xf numFmtId="0" fontId="11" fillId="0" borderId="2" xfId="1" applyFont="1" applyFill="1" applyBorder="1" applyAlignment="1" applyProtection="1">
      <alignment horizontal="center" vertical="center" wrapText="1"/>
      <protection locked="0"/>
    </xf>
    <xf numFmtId="2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Border="1" applyAlignment="1" applyProtection="1">
      <alignment horizontal="left" vertical="center" wrapText="1"/>
      <protection locked="0"/>
    </xf>
    <xf numFmtId="0" fontId="11" fillId="3" borderId="2" xfId="1" applyFont="1" applyFill="1" applyBorder="1" applyAlignment="1" applyProtection="1">
      <alignment horizontal="left" vertical="center" wrapText="1"/>
      <protection locked="0"/>
    </xf>
    <xf numFmtId="0" fontId="11" fillId="3" borderId="2" xfId="1" applyFont="1" applyFill="1" applyBorder="1" applyAlignment="1" applyProtection="1">
      <alignment horizontal="center" vertical="center" wrapText="1"/>
      <protection locked="0"/>
    </xf>
    <xf numFmtId="2" fontId="11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0" fillId="0" borderId="0" xfId="0" applyFont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2" fillId="0" borderId="0" xfId="0" applyFont="1"/>
    <xf numFmtId="2" fontId="10" fillId="0" borderId="1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4" fillId="0" borderId="0" xfId="1" applyFont="1" applyFill="1" applyBorder="1" applyAlignment="1" applyProtection="1">
      <alignment horizontal="left" vertical="center" wrapText="1"/>
      <protection locked="0"/>
    </xf>
    <xf numFmtId="2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left" vertical="center" wrapText="1"/>
      <protection locked="0"/>
    </xf>
    <xf numFmtId="2" fontId="4" fillId="3" borderId="0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1" fontId="10" fillId="0" borderId="0" xfId="0" applyNumberFormat="1" applyFont="1" applyAlignment="1">
      <alignment horizontal="center"/>
    </xf>
    <xf numFmtId="0" fontId="1" fillId="5" borderId="1" xfId="0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/>
    </xf>
    <xf numFmtId="0" fontId="9" fillId="4" borderId="0" xfId="0" applyFont="1" applyFill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6" borderId="0" xfId="0" applyFill="1"/>
    <xf numFmtId="0" fontId="0" fillId="7" borderId="0" xfId="0" applyFill="1"/>
  </cellXfs>
  <cellStyles count="2">
    <cellStyle name="Normal" xfId="0" builtinId="0"/>
    <cellStyle name="Normal 2" xfId="1" xr:uid="{7A7F3522-821F-456F-A002-A405CA41536E}"/>
  </cellStyles>
  <dxfs count="0"/>
  <tableStyles count="0" defaultTableStyle="TableStyleMedium2" defaultPivotStyle="PivotStyleLight16"/>
  <colors>
    <mruColors>
      <color rgb="FF00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3</xdr:row>
      <xdr:rowOff>50800</xdr:rowOff>
    </xdr:from>
    <xdr:to>
      <xdr:col>12</xdr:col>
      <xdr:colOff>76200</xdr:colOff>
      <xdr:row>45</xdr:row>
      <xdr:rowOff>50800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A5D0115-0E8C-45EA-BC81-1782AF56B543}"/>
            </a:ext>
          </a:extLst>
        </xdr:cNvPr>
        <xdr:cNvSpPr txBox="1"/>
      </xdr:nvSpPr>
      <xdr:spPr>
        <a:xfrm>
          <a:off x="876300" y="622300"/>
          <a:ext cx="8343900" cy="80010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H" sz="1600" b="1"/>
            <a:t>Example of computation of summary statistics with a regression equation on probability scale</a:t>
          </a:r>
        </a:p>
        <a:p>
          <a:r>
            <a:rPr lang="fr-CH" sz="1600" b="1"/>
            <a:t> (ROS technique)</a:t>
          </a:r>
        </a:p>
        <a:p>
          <a:endParaRPr lang="fr-CH" sz="1600" b="1"/>
        </a:p>
        <a:p>
          <a:r>
            <a:rPr lang="fr-CH" sz="1600" b="1"/>
            <a:t>https://www.rstudio.com/products/rstudio/</a:t>
          </a:r>
        </a:p>
        <a:p>
          <a:endParaRPr lang="fr-CH" sz="1600" b="1"/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# nada_ROS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# Regression on Order stats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#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install.packages("NADA")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library(NADA)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library(xlsx)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install.packages("bootstrap")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library(bootstrap)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library(DescTools)</a:t>
          </a:r>
        </a:p>
        <a:p>
          <a:r>
            <a:rPr lang="fr-CH" sz="1600" b="0">
              <a:latin typeface="Times New Roman" panose="02020603050405020304" pitchFamily="18" charset="0"/>
              <a:cs typeface="Times New Roman" panose="02020603050405020304" pitchFamily="18" charset="0"/>
            </a:rPr>
            <a:t>...</a:t>
          </a:r>
        </a:p>
        <a:p>
          <a:endParaRPr lang="fr-CH" sz="1600" b="0"/>
        </a:p>
        <a:p>
          <a:r>
            <a:rPr lang="fr-CH" sz="1600" b="0"/>
            <a:t>Morpho-chemical group 2 (MC2), two descriptors: Cl and Sr</a:t>
          </a:r>
        </a:p>
        <a:p>
          <a:endParaRPr lang="fr-CH" sz="1600" b="0"/>
        </a:p>
        <a:p>
          <a:r>
            <a:rPr lang="fr-CH" sz="1600" b="0"/>
            <a:t>NADA</a:t>
          </a:r>
          <a:r>
            <a:rPr lang="fr-CH" sz="1600" b="0" baseline="0"/>
            <a:t> code output printout is in 3. and results in 4.</a:t>
          </a:r>
        </a:p>
        <a:p>
          <a:endParaRPr lang="fr-CH" sz="1600" b="0" baseline="0"/>
        </a:p>
        <a:p>
          <a:r>
            <a:rPr lang="fr-CH" sz="1600" b="0" baseline="0">
              <a:solidFill>
                <a:srgbClr val="0000FF"/>
              </a:solidFill>
            </a:rPr>
            <a:t>The quality of the linear regression model is given by the R coefficient. It is satisfactory for Sr (0.8958), and poor for Cl (0.724).</a:t>
          </a:r>
        </a:p>
        <a:p>
          <a:endParaRPr lang="fr-CH" sz="1600" b="0" baseline="0"/>
        </a:p>
        <a:p>
          <a:r>
            <a:rPr lang="fr-CH" sz="1600" b="0" baseline="0"/>
            <a:t>See 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Lee, L.; Helsel, D. Statistical analysis of water-quality data containing multiple detection limits: S-language software for regression on order statistics. </a:t>
          </a:r>
          <a:r>
            <a:rPr lang="en-US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Computers &amp; Geosciences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2005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31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1241–1248.</a:t>
          </a:r>
          <a:endParaRPr lang="fr-CH" sz="1200" b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56</xdr:row>
      <xdr:rowOff>0</xdr:rowOff>
    </xdr:from>
    <xdr:ext cx="2705100" cy="110490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50FBEB9-7C62-4C4C-AF3E-8D04ACFBA1BB}"/>
            </a:ext>
          </a:extLst>
        </xdr:cNvPr>
        <xdr:cNvSpPr txBox="1"/>
      </xdr:nvSpPr>
      <xdr:spPr>
        <a:xfrm>
          <a:off x="5003800" y="14224000"/>
          <a:ext cx="2705100" cy="11049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100" b="1"/>
            <a:t>Lab data</a:t>
          </a:r>
        </a:p>
        <a:p>
          <a:r>
            <a:rPr lang="fr-CH" sz="1100"/>
            <a:t>Criterion: [ND%=0] &lt; 0.6</a:t>
          </a:r>
        </a:p>
        <a:p>
          <a:r>
            <a:rPr lang="fr-CH" sz="1100"/>
            <a:t>Na, Mg, Cl, Ca, As, Sr and Ba are retained and copied into 2. mc2 LAB</a:t>
          </a:r>
        </a:p>
      </xdr:txBody>
    </xdr:sp>
    <xdr:clientData/>
  </xdr:oneCellAnchor>
  <xdr:oneCellAnchor>
    <xdr:from>
      <xdr:col>19</xdr:col>
      <xdr:colOff>0</xdr:colOff>
      <xdr:row>56</xdr:row>
      <xdr:rowOff>0</xdr:rowOff>
    </xdr:from>
    <xdr:ext cx="2705100" cy="110490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223952BE-EEE2-4BD6-8BE3-C8BFC6882008}"/>
            </a:ext>
          </a:extLst>
        </xdr:cNvPr>
        <xdr:cNvSpPr txBox="1"/>
      </xdr:nvSpPr>
      <xdr:spPr>
        <a:xfrm>
          <a:off x="13512800" y="14224000"/>
          <a:ext cx="2705100" cy="11049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100" b="1"/>
            <a:t>Left-censored data</a:t>
          </a:r>
        </a:p>
        <a:p>
          <a:r>
            <a:rPr lang="fr-CH" sz="1100"/>
            <a:t>Criterion: [ND%=1.0] &lt; 0.7</a:t>
          </a:r>
        </a:p>
        <a:p>
          <a:r>
            <a:rPr lang="fr-CH" sz="1100"/>
            <a:t>Mg, Cl, Ca, As, Sr and Ba are retained and copied into 4. mc2 Censored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54</xdr:row>
      <xdr:rowOff>0</xdr:rowOff>
    </xdr:from>
    <xdr:ext cx="4699000" cy="121920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AEAC8AD-3275-473E-8D07-6CB4D1058945}"/>
            </a:ext>
          </a:extLst>
        </xdr:cNvPr>
        <xdr:cNvSpPr txBox="1"/>
      </xdr:nvSpPr>
      <xdr:spPr>
        <a:xfrm>
          <a:off x="13792200" y="10287000"/>
          <a:ext cx="4699000" cy="12192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600"/>
            <a:t>- Closure at 100%</a:t>
          </a:r>
        </a:p>
        <a:p>
          <a:r>
            <a:rPr lang="fr-CH" sz="1600"/>
            <a:t>- Input as ctrl-C</a:t>
          </a:r>
          <a:r>
            <a:rPr lang="fr-CH" sz="1600" baseline="0"/>
            <a:t> in PAST software for the computation of statistics</a:t>
          </a:r>
          <a:endParaRPr lang="fr-CH" sz="16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8</xdr:col>
      <xdr:colOff>466095</xdr:colOff>
      <xdr:row>32</xdr:row>
      <xdr:rowOff>56238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AD3593-EA02-4796-B8DC-4666695BA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3810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</xdr:row>
      <xdr:rowOff>0</xdr:rowOff>
    </xdr:from>
    <xdr:to>
      <xdr:col>15</xdr:col>
      <xdr:colOff>466095</xdr:colOff>
      <xdr:row>32</xdr:row>
      <xdr:rowOff>56238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AB626B9-4CA5-4E54-A9B0-D36746D25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4826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22</xdr:col>
      <xdr:colOff>466095</xdr:colOff>
      <xdr:row>32</xdr:row>
      <xdr:rowOff>56238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2915B33-377F-401A-A7FC-4335C57D5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192000" y="4826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29</xdr:col>
      <xdr:colOff>466095</xdr:colOff>
      <xdr:row>32</xdr:row>
      <xdr:rowOff>56238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1AC7548-C354-4C29-B689-6211ACF3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526000" y="4826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8</xdr:col>
      <xdr:colOff>466095</xdr:colOff>
      <xdr:row>63</xdr:row>
      <xdr:rowOff>56238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AC70F1B-9239-4D45-AD04-94F9431F5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4000" y="79629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15</xdr:col>
      <xdr:colOff>466095</xdr:colOff>
      <xdr:row>63</xdr:row>
      <xdr:rowOff>56238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3F41A10-930E-40E7-89E9-CD8767383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858000" y="79629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22</xdr:col>
      <xdr:colOff>466095</xdr:colOff>
      <xdr:row>63</xdr:row>
      <xdr:rowOff>56238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5CC3A89-1A2F-41FC-81BA-0F0F34D30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192000" y="79629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8</xdr:col>
      <xdr:colOff>466095</xdr:colOff>
      <xdr:row>164</xdr:row>
      <xdr:rowOff>56238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8BF6EF3-3235-4261-A9C0-92EB26048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24000" y="323342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134</xdr:row>
      <xdr:rowOff>0</xdr:rowOff>
    </xdr:from>
    <xdr:to>
      <xdr:col>15</xdr:col>
      <xdr:colOff>466095</xdr:colOff>
      <xdr:row>164</xdr:row>
      <xdr:rowOff>56238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A0A3FC39-D2EC-4A2A-9520-A1F94722B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858000" y="323342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22</xdr:col>
      <xdr:colOff>466095</xdr:colOff>
      <xdr:row>164</xdr:row>
      <xdr:rowOff>56238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8394C01E-EDC6-4D32-995D-7F8F6526B1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2192000" y="323342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29</xdr:col>
      <xdr:colOff>466095</xdr:colOff>
      <xdr:row>164</xdr:row>
      <xdr:rowOff>56238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5B48259F-825B-4AFD-86BE-D37912308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7526000" y="323342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8</xdr:col>
      <xdr:colOff>466095</xdr:colOff>
      <xdr:row>196</xdr:row>
      <xdr:rowOff>56238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F70A2DD-C8DB-4A7A-9E6C-32BF3933E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24000" y="400558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166</xdr:row>
      <xdr:rowOff>0</xdr:rowOff>
    </xdr:from>
    <xdr:to>
      <xdr:col>15</xdr:col>
      <xdr:colOff>466095</xdr:colOff>
      <xdr:row>196</xdr:row>
      <xdr:rowOff>56238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2CF7438B-FAF1-42AD-82CF-BE2EDEEC5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858000" y="400558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22</xdr:col>
      <xdr:colOff>466095</xdr:colOff>
      <xdr:row>196</xdr:row>
      <xdr:rowOff>56238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FDC42C6E-CEB3-486F-A9F6-DD39813D2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2192000" y="40055800"/>
          <a:ext cx="5038095" cy="72952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56</xdr:row>
      <xdr:rowOff>0</xdr:rowOff>
    </xdr:from>
    <xdr:ext cx="2705100" cy="530658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2165E0A-492F-4345-8EA5-3BFA4F7F9862}"/>
            </a:ext>
          </a:extLst>
        </xdr:cNvPr>
        <xdr:cNvSpPr txBox="1"/>
      </xdr:nvSpPr>
      <xdr:spPr>
        <a:xfrm>
          <a:off x="1320800" y="10668000"/>
          <a:ext cx="2705100" cy="53065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CH" sz="1400"/>
            <a:t>Cl</a:t>
          </a:r>
          <a:r>
            <a:rPr lang="fr-CH" sz="1400" baseline="0"/>
            <a:t> and</a:t>
          </a:r>
          <a:r>
            <a:rPr lang="fr-CH" sz="1400"/>
            <a:t> Sr are retained as</a:t>
          </a:r>
          <a:r>
            <a:rPr lang="fr-CH" sz="1400" baseline="0"/>
            <a:t> left-censored values</a:t>
          </a:r>
          <a:r>
            <a:rPr lang="fr-CH" sz="1400"/>
            <a:t> </a:t>
          </a:r>
        </a:p>
      </xdr:txBody>
    </xdr:sp>
    <xdr:clientData/>
  </xdr:oneCellAnchor>
  <xdr:oneCellAnchor>
    <xdr:from>
      <xdr:col>9</xdr:col>
      <xdr:colOff>38100</xdr:colOff>
      <xdr:row>56</xdr:row>
      <xdr:rowOff>152400</xdr:rowOff>
    </xdr:from>
    <xdr:ext cx="6172200" cy="115570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E4E8C5F-D6F1-4B41-B5D6-D74E945F3A1E}"/>
            </a:ext>
          </a:extLst>
        </xdr:cNvPr>
        <xdr:cNvSpPr txBox="1"/>
      </xdr:nvSpPr>
      <xdr:spPr>
        <a:xfrm>
          <a:off x="6692900" y="10820400"/>
          <a:ext cx="6172200" cy="11557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600" baseline="0"/>
            <a:t>A logical vector (suffix x) is added to the descriptors with at least one value=1.0</a:t>
          </a:r>
        </a:p>
        <a:p>
          <a:r>
            <a:rPr lang="fr-CH" sz="1600" baseline="0"/>
            <a:t>Copied into text file mc2C.txt </a:t>
          </a:r>
          <a:r>
            <a:rPr lang="fr-CH" sz="1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 input</a:t>
          </a:r>
          <a:r>
            <a:rPr lang="fr-CH" sz="16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for ROS correction (nada_ROS.R) </a:t>
          </a:r>
          <a:endParaRPr lang="fr-CH" sz="1600"/>
        </a:p>
      </xdr:txBody>
    </xdr:sp>
    <xdr:clientData/>
  </xdr:oneCellAnchor>
  <xdr:oneCellAnchor>
    <xdr:from>
      <xdr:col>19</xdr:col>
      <xdr:colOff>0</xdr:colOff>
      <xdr:row>57</xdr:row>
      <xdr:rowOff>0</xdr:rowOff>
    </xdr:from>
    <xdr:ext cx="5791200" cy="10541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65CEFD50-69FE-4590-A882-63996DB7F635}"/>
            </a:ext>
          </a:extLst>
        </xdr:cNvPr>
        <xdr:cNvSpPr txBox="1"/>
      </xdr:nvSpPr>
      <xdr:spPr>
        <a:xfrm>
          <a:off x="14274800" y="10858500"/>
          <a:ext cx="5791200" cy="10541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600"/>
            <a:t> Decriptors</a:t>
          </a:r>
          <a:r>
            <a:rPr lang="fr-CH" sz="1600" baseline="0"/>
            <a:t> with "R" suffix are output of ROS procedure (see sheet 5. Code output)</a:t>
          </a:r>
          <a:endParaRPr lang="fr-CH" sz="16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701D8-1422-4E29-9342-C77833706DB4}">
  <dimension ref="A1"/>
  <sheetViews>
    <sheetView tabSelected="1" topLeftCell="A2" zoomScale="75" zoomScaleNormal="75" workbookViewId="0">
      <selection activeCell="O10" sqref="O1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2FCB6-C293-4B12-BC4A-3E7A6DD5ECF6}">
  <dimension ref="A1:AD54"/>
  <sheetViews>
    <sheetView zoomScale="75" zoomScaleNormal="75" workbookViewId="0">
      <pane ySplit="1" topLeftCell="A2" activePane="bottomLeft" state="frozen"/>
      <selection pane="bottomLeft" activeCell="D72" sqref="D72"/>
    </sheetView>
  </sheetViews>
  <sheetFormatPr baseColWidth="10" defaultRowHeight="19.5" customHeight="1" x14ac:dyDescent="0.25"/>
  <cols>
    <col min="1" max="2" width="8.42578125" style="20" customWidth="1"/>
    <col min="3" max="3" width="10.28515625" style="20" customWidth="1"/>
    <col min="4" max="4" width="8.42578125" style="20" customWidth="1"/>
    <col min="5" max="5" width="41.5703125" style="24" customWidth="1"/>
    <col min="6" max="17" width="8.7109375" style="20" customWidth="1"/>
    <col min="19" max="30" width="9.140625" style="12" customWidth="1"/>
  </cols>
  <sheetData>
    <row r="1" spans="1:30" s="7" customFormat="1" ht="19.5" customHeight="1" x14ac:dyDescent="0.2">
      <c r="A1" s="13" t="s">
        <v>0</v>
      </c>
      <c r="B1" s="13" t="s">
        <v>114</v>
      </c>
      <c r="C1" s="13" t="s">
        <v>123</v>
      </c>
      <c r="D1" s="14" t="s">
        <v>115</v>
      </c>
      <c r="E1" s="6" t="s">
        <v>116</v>
      </c>
      <c r="F1" s="15" t="s">
        <v>1</v>
      </c>
      <c r="G1" s="15" t="s">
        <v>2</v>
      </c>
      <c r="H1" s="15" t="s">
        <v>117</v>
      </c>
      <c r="I1" s="15" t="s">
        <v>118</v>
      </c>
      <c r="J1" s="15" t="s">
        <v>119</v>
      </c>
      <c r="K1" s="15" t="s">
        <v>120</v>
      </c>
      <c r="L1" s="15" t="s">
        <v>121</v>
      </c>
      <c r="M1" s="15" t="s">
        <v>122</v>
      </c>
      <c r="N1" s="15" t="s">
        <v>3</v>
      </c>
      <c r="O1" s="15" t="s">
        <v>4</v>
      </c>
      <c r="P1" s="15" t="s">
        <v>5</v>
      </c>
      <c r="Q1" s="15" t="s">
        <v>6</v>
      </c>
      <c r="S1" s="29" t="s">
        <v>199</v>
      </c>
      <c r="T1" s="29" t="s">
        <v>200</v>
      </c>
      <c r="U1" s="29" t="s">
        <v>201</v>
      </c>
      <c r="V1" s="29" t="s">
        <v>202</v>
      </c>
      <c r="W1" s="29" t="s">
        <v>203</v>
      </c>
      <c r="X1" s="29" t="s">
        <v>204</v>
      </c>
      <c r="Y1" s="29" t="s">
        <v>205</v>
      </c>
      <c r="Z1" s="29" t="s">
        <v>206</v>
      </c>
      <c r="AA1" s="29" t="s">
        <v>207</v>
      </c>
      <c r="AB1" s="29" t="s">
        <v>208</v>
      </c>
      <c r="AC1" s="29" t="s">
        <v>209</v>
      </c>
      <c r="AD1" s="29" t="s">
        <v>210</v>
      </c>
    </row>
    <row r="2" spans="1:30" ht="19.5" customHeight="1" x14ac:dyDescent="0.25">
      <c r="A2" s="16" t="s">
        <v>7</v>
      </c>
      <c r="B2" s="17">
        <v>413</v>
      </c>
      <c r="C2" s="17" t="s">
        <v>62</v>
      </c>
      <c r="D2" s="18">
        <v>2</v>
      </c>
      <c r="E2" s="5" t="s">
        <v>63</v>
      </c>
      <c r="F2" s="19">
        <v>0</v>
      </c>
      <c r="G2" s="19">
        <v>12.04</v>
      </c>
      <c r="H2" s="19">
        <v>2.64</v>
      </c>
      <c r="I2" s="19">
        <v>6.76</v>
      </c>
      <c r="J2" s="19">
        <v>0</v>
      </c>
      <c r="K2" s="19">
        <v>0</v>
      </c>
      <c r="L2" s="19">
        <v>0</v>
      </c>
      <c r="M2" s="19">
        <v>0</v>
      </c>
      <c r="N2" s="19">
        <v>14.57</v>
      </c>
      <c r="O2" s="19">
        <v>9.98</v>
      </c>
      <c r="P2" s="19">
        <v>0</v>
      </c>
      <c r="Q2" s="19">
        <v>54.01</v>
      </c>
      <c r="S2" s="30">
        <f>IF(F2&lt;1,1,F2)</f>
        <v>1</v>
      </c>
      <c r="T2" s="30">
        <f t="shared" ref="T2:AD17" si="0">IF(G2&lt;1,1,G2)</f>
        <v>12.04</v>
      </c>
      <c r="U2" s="30">
        <f t="shared" si="0"/>
        <v>2.64</v>
      </c>
      <c r="V2" s="30">
        <f t="shared" si="0"/>
        <v>6.76</v>
      </c>
      <c r="W2" s="30">
        <f t="shared" si="0"/>
        <v>1</v>
      </c>
      <c r="X2" s="30">
        <f t="shared" si="0"/>
        <v>1</v>
      </c>
      <c r="Y2" s="30">
        <f t="shared" si="0"/>
        <v>1</v>
      </c>
      <c r="Z2" s="30">
        <f t="shared" si="0"/>
        <v>1</v>
      </c>
      <c r="AA2" s="30">
        <f t="shared" si="0"/>
        <v>14.57</v>
      </c>
      <c r="AB2" s="30">
        <f t="shared" si="0"/>
        <v>9.98</v>
      </c>
      <c r="AC2" s="30">
        <f t="shared" si="0"/>
        <v>1</v>
      </c>
      <c r="AD2" s="30">
        <f t="shared" si="0"/>
        <v>54.01</v>
      </c>
    </row>
    <row r="3" spans="1:30" ht="19.5" customHeight="1" x14ac:dyDescent="0.25">
      <c r="A3" s="16" t="s">
        <v>8</v>
      </c>
      <c r="B3" s="17">
        <v>420</v>
      </c>
      <c r="C3" s="17" t="s">
        <v>62</v>
      </c>
      <c r="D3" s="18">
        <v>2</v>
      </c>
      <c r="E3" s="5" t="s">
        <v>64</v>
      </c>
      <c r="F3" s="19">
        <v>1.95</v>
      </c>
      <c r="G3" s="19">
        <v>10.050000000000001</v>
      </c>
      <c r="H3" s="19">
        <v>3.89</v>
      </c>
      <c r="I3" s="19">
        <v>0</v>
      </c>
      <c r="J3" s="19">
        <v>0</v>
      </c>
      <c r="K3" s="19">
        <v>0</v>
      </c>
      <c r="L3" s="19">
        <v>0</v>
      </c>
      <c r="M3" s="19">
        <v>0</v>
      </c>
      <c r="N3" s="19">
        <v>16.13</v>
      </c>
      <c r="O3" s="19">
        <v>1.17</v>
      </c>
      <c r="P3" s="19">
        <v>2.5</v>
      </c>
      <c r="Q3" s="19">
        <v>64.319999999999993</v>
      </c>
      <c r="S3" s="30">
        <f t="shared" ref="S3:S51" si="1">IF(F3&lt;1,1,F3)</f>
        <v>1.95</v>
      </c>
      <c r="T3" s="30">
        <f t="shared" si="0"/>
        <v>10.050000000000001</v>
      </c>
      <c r="U3" s="30">
        <f t="shared" si="0"/>
        <v>3.89</v>
      </c>
      <c r="V3" s="30">
        <f t="shared" si="0"/>
        <v>1</v>
      </c>
      <c r="W3" s="30">
        <f t="shared" si="0"/>
        <v>1</v>
      </c>
      <c r="X3" s="30">
        <f t="shared" si="0"/>
        <v>1</v>
      </c>
      <c r="Y3" s="30">
        <f t="shared" si="0"/>
        <v>1</v>
      </c>
      <c r="Z3" s="30">
        <f t="shared" si="0"/>
        <v>1</v>
      </c>
      <c r="AA3" s="30">
        <f t="shared" si="0"/>
        <v>16.13</v>
      </c>
      <c r="AB3" s="30">
        <f t="shared" si="0"/>
        <v>1.17</v>
      </c>
      <c r="AC3" s="30">
        <f t="shared" si="0"/>
        <v>2.5</v>
      </c>
      <c r="AD3" s="30">
        <f t="shared" si="0"/>
        <v>64.319999999999993</v>
      </c>
    </row>
    <row r="4" spans="1:30" ht="19.5" customHeight="1" x14ac:dyDescent="0.25">
      <c r="A4" s="16" t="s">
        <v>9</v>
      </c>
      <c r="B4" s="17">
        <v>619</v>
      </c>
      <c r="C4" s="17" t="s">
        <v>62</v>
      </c>
      <c r="D4" s="18">
        <v>2</v>
      </c>
      <c r="E4" s="5" t="s">
        <v>65</v>
      </c>
      <c r="F4" s="19">
        <v>2.78</v>
      </c>
      <c r="G4" s="19">
        <v>8.56</v>
      </c>
      <c r="H4" s="19">
        <v>1.53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16.47</v>
      </c>
      <c r="O4" s="19">
        <v>4.91</v>
      </c>
      <c r="P4" s="19">
        <v>1.45</v>
      </c>
      <c r="Q4" s="19">
        <v>64.31</v>
      </c>
      <c r="S4" s="30">
        <f t="shared" si="1"/>
        <v>2.78</v>
      </c>
      <c r="T4" s="30">
        <f t="shared" si="0"/>
        <v>8.56</v>
      </c>
      <c r="U4" s="30">
        <f t="shared" si="0"/>
        <v>1.53</v>
      </c>
      <c r="V4" s="30">
        <f t="shared" si="0"/>
        <v>1</v>
      </c>
      <c r="W4" s="30">
        <f t="shared" si="0"/>
        <v>1</v>
      </c>
      <c r="X4" s="30">
        <f t="shared" si="0"/>
        <v>1</v>
      </c>
      <c r="Y4" s="30">
        <f t="shared" si="0"/>
        <v>1</v>
      </c>
      <c r="Z4" s="30">
        <f t="shared" si="0"/>
        <v>1</v>
      </c>
      <c r="AA4" s="30">
        <f t="shared" si="0"/>
        <v>16.47</v>
      </c>
      <c r="AB4" s="30">
        <f t="shared" si="0"/>
        <v>4.91</v>
      </c>
      <c r="AC4" s="30">
        <f t="shared" si="0"/>
        <v>1.45</v>
      </c>
      <c r="AD4" s="30">
        <f t="shared" si="0"/>
        <v>64.31</v>
      </c>
    </row>
    <row r="5" spans="1:30" ht="19.5" customHeight="1" x14ac:dyDescent="0.25">
      <c r="A5" s="16" t="s">
        <v>10</v>
      </c>
      <c r="B5" s="17">
        <v>619</v>
      </c>
      <c r="C5" s="17" t="s">
        <v>62</v>
      </c>
      <c r="D5" s="18">
        <v>2</v>
      </c>
      <c r="E5" s="5" t="s">
        <v>66</v>
      </c>
      <c r="F5" s="19">
        <v>1.62</v>
      </c>
      <c r="G5" s="19">
        <v>8.44</v>
      </c>
      <c r="H5" s="19">
        <v>0.93</v>
      </c>
      <c r="I5" s="19">
        <v>0</v>
      </c>
      <c r="J5" s="19">
        <v>0</v>
      </c>
      <c r="K5" s="19">
        <v>0</v>
      </c>
      <c r="L5" s="19">
        <v>0</v>
      </c>
      <c r="M5" s="19">
        <v>0.25</v>
      </c>
      <c r="N5" s="19">
        <v>13.27</v>
      </c>
      <c r="O5" s="19">
        <v>2.2999999999999998</v>
      </c>
      <c r="P5" s="19">
        <v>1.39</v>
      </c>
      <c r="Q5" s="19">
        <v>71.8</v>
      </c>
      <c r="S5" s="30">
        <f t="shared" si="1"/>
        <v>1.62</v>
      </c>
      <c r="T5" s="30">
        <f t="shared" si="0"/>
        <v>8.44</v>
      </c>
      <c r="U5" s="30">
        <f t="shared" si="0"/>
        <v>1</v>
      </c>
      <c r="V5" s="30">
        <f t="shared" si="0"/>
        <v>1</v>
      </c>
      <c r="W5" s="30">
        <f t="shared" si="0"/>
        <v>1</v>
      </c>
      <c r="X5" s="30">
        <f t="shared" si="0"/>
        <v>1</v>
      </c>
      <c r="Y5" s="30">
        <f t="shared" si="0"/>
        <v>1</v>
      </c>
      <c r="Z5" s="30">
        <f t="shared" si="0"/>
        <v>1</v>
      </c>
      <c r="AA5" s="30">
        <f t="shared" si="0"/>
        <v>13.27</v>
      </c>
      <c r="AB5" s="30">
        <f t="shared" si="0"/>
        <v>2.2999999999999998</v>
      </c>
      <c r="AC5" s="30">
        <f t="shared" si="0"/>
        <v>1.39</v>
      </c>
      <c r="AD5" s="30">
        <f t="shared" si="0"/>
        <v>71.8</v>
      </c>
    </row>
    <row r="6" spans="1:30" ht="19.5" customHeight="1" x14ac:dyDescent="0.25">
      <c r="A6" s="16" t="s">
        <v>11</v>
      </c>
      <c r="B6" s="17">
        <v>619</v>
      </c>
      <c r="C6" s="17" t="s">
        <v>62</v>
      </c>
      <c r="D6" s="18">
        <v>2</v>
      </c>
      <c r="E6" s="5" t="s">
        <v>67</v>
      </c>
      <c r="F6" s="19">
        <v>2.92</v>
      </c>
      <c r="G6" s="19">
        <v>9.35</v>
      </c>
      <c r="H6" s="19">
        <v>3.22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12.91</v>
      </c>
      <c r="O6" s="19">
        <v>2.42</v>
      </c>
      <c r="P6" s="19">
        <v>2.14</v>
      </c>
      <c r="Q6" s="19">
        <v>67.040000000000006</v>
      </c>
      <c r="S6" s="30">
        <f t="shared" si="1"/>
        <v>2.92</v>
      </c>
      <c r="T6" s="30">
        <f t="shared" si="0"/>
        <v>9.35</v>
      </c>
      <c r="U6" s="30">
        <f t="shared" si="0"/>
        <v>3.22</v>
      </c>
      <c r="V6" s="30">
        <f t="shared" si="0"/>
        <v>1</v>
      </c>
      <c r="W6" s="30">
        <f t="shared" si="0"/>
        <v>1</v>
      </c>
      <c r="X6" s="30">
        <f t="shared" si="0"/>
        <v>1</v>
      </c>
      <c r="Y6" s="30">
        <f t="shared" si="0"/>
        <v>1</v>
      </c>
      <c r="Z6" s="30">
        <f t="shared" si="0"/>
        <v>1</v>
      </c>
      <c r="AA6" s="30">
        <f t="shared" si="0"/>
        <v>12.91</v>
      </c>
      <c r="AB6" s="30">
        <f t="shared" si="0"/>
        <v>2.42</v>
      </c>
      <c r="AC6" s="30">
        <f t="shared" si="0"/>
        <v>2.14</v>
      </c>
      <c r="AD6" s="30">
        <f t="shared" si="0"/>
        <v>67.040000000000006</v>
      </c>
    </row>
    <row r="7" spans="1:30" ht="19.5" customHeight="1" x14ac:dyDescent="0.25">
      <c r="A7" s="16" t="s">
        <v>12</v>
      </c>
      <c r="B7" s="17">
        <v>619</v>
      </c>
      <c r="C7" s="17" t="s">
        <v>62</v>
      </c>
      <c r="D7" s="18">
        <v>2</v>
      </c>
      <c r="E7" s="5" t="s">
        <v>68</v>
      </c>
      <c r="F7" s="19">
        <v>3.75</v>
      </c>
      <c r="G7" s="19">
        <v>8.84</v>
      </c>
      <c r="H7" s="19">
        <v>1.27</v>
      </c>
      <c r="I7" s="19">
        <v>0</v>
      </c>
      <c r="J7" s="19">
        <v>0</v>
      </c>
      <c r="K7" s="19">
        <v>0</v>
      </c>
      <c r="L7" s="19">
        <v>0</v>
      </c>
      <c r="M7" s="19">
        <v>0.21</v>
      </c>
      <c r="N7" s="19">
        <v>15.59</v>
      </c>
      <c r="O7" s="19">
        <v>2.36</v>
      </c>
      <c r="P7" s="19">
        <v>2.0699999999999998</v>
      </c>
      <c r="Q7" s="19">
        <v>65.91</v>
      </c>
      <c r="S7" s="30">
        <f t="shared" si="1"/>
        <v>3.75</v>
      </c>
      <c r="T7" s="30">
        <f t="shared" si="0"/>
        <v>8.84</v>
      </c>
      <c r="U7" s="30">
        <f t="shared" si="0"/>
        <v>1.27</v>
      </c>
      <c r="V7" s="30">
        <f t="shared" si="0"/>
        <v>1</v>
      </c>
      <c r="W7" s="30">
        <f t="shared" si="0"/>
        <v>1</v>
      </c>
      <c r="X7" s="30">
        <f t="shared" si="0"/>
        <v>1</v>
      </c>
      <c r="Y7" s="30">
        <f t="shared" si="0"/>
        <v>1</v>
      </c>
      <c r="Z7" s="30">
        <f t="shared" si="0"/>
        <v>1</v>
      </c>
      <c r="AA7" s="30">
        <f t="shared" si="0"/>
        <v>15.59</v>
      </c>
      <c r="AB7" s="30">
        <f t="shared" si="0"/>
        <v>2.36</v>
      </c>
      <c r="AC7" s="30">
        <f t="shared" si="0"/>
        <v>2.0699999999999998</v>
      </c>
      <c r="AD7" s="30">
        <f t="shared" si="0"/>
        <v>65.91</v>
      </c>
    </row>
    <row r="8" spans="1:30" ht="19.5" customHeight="1" x14ac:dyDescent="0.25">
      <c r="A8" s="16" t="s">
        <v>13</v>
      </c>
      <c r="B8" s="17">
        <v>619</v>
      </c>
      <c r="C8" s="17" t="s">
        <v>62</v>
      </c>
      <c r="D8" s="18">
        <v>2</v>
      </c>
      <c r="E8" s="5" t="s">
        <v>69</v>
      </c>
      <c r="F8" s="19">
        <v>3.54</v>
      </c>
      <c r="G8" s="19">
        <v>9.3000000000000007</v>
      </c>
      <c r="H8" s="19">
        <v>1.84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12.7</v>
      </c>
      <c r="O8" s="19">
        <v>2.41</v>
      </c>
      <c r="P8" s="19">
        <v>2.57</v>
      </c>
      <c r="Q8" s="19">
        <v>67.64</v>
      </c>
      <c r="S8" s="30">
        <f t="shared" si="1"/>
        <v>3.54</v>
      </c>
      <c r="T8" s="30">
        <f t="shared" si="0"/>
        <v>9.3000000000000007</v>
      </c>
      <c r="U8" s="30">
        <f t="shared" si="0"/>
        <v>1.84</v>
      </c>
      <c r="V8" s="30">
        <f t="shared" si="0"/>
        <v>1</v>
      </c>
      <c r="W8" s="30">
        <f t="shared" si="0"/>
        <v>1</v>
      </c>
      <c r="X8" s="30">
        <f t="shared" si="0"/>
        <v>1</v>
      </c>
      <c r="Y8" s="30">
        <f t="shared" si="0"/>
        <v>1</v>
      </c>
      <c r="Z8" s="30">
        <f t="shared" si="0"/>
        <v>1</v>
      </c>
      <c r="AA8" s="30">
        <f t="shared" si="0"/>
        <v>12.7</v>
      </c>
      <c r="AB8" s="30">
        <f t="shared" si="0"/>
        <v>2.41</v>
      </c>
      <c r="AC8" s="30">
        <f t="shared" si="0"/>
        <v>2.57</v>
      </c>
      <c r="AD8" s="30">
        <f t="shared" si="0"/>
        <v>67.64</v>
      </c>
    </row>
    <row r="9" spans="1:30" ht="19.5" customHeight="1" x14ac:dyDescent="0.25">
      <c r="A9" s="16" t="s">
        <v>14</v>
      </c>
      <c r="B9" s="17">
        <v>619</v>
      </c>
      <c r="C9" s="17" t="s">
        <v>62</v>
      </c>
      <c r="D9" s="18">
        <v>2</v>
      </c>
      <c r="E9" s="5" t="s">
        <v>70</v>
      </c>
      <c r="F9" s="19">
        <v>2.65</v>
      </c>
      <c r="G9" s="19">
        <v>10.14</v>
      </c>
      <c r="H9" s="19">
        <v>1.52</v>
      </c>
      <c r="I9" s="19">
        <v>0</v>
      </c>
      <c r="J9" s="19">
        <v>0</v>
      </c>
      <c r="K9" s="19">
        <v>0</v>
      </c>
      <c r="L9" s="19">
        <v>0</v>
      </c>
      <c r="M9" s="19">
        <v>0.08</v>
      </c>
      <c r="N9" s="19">
        <v>14.68</v>
      </c>
      <c r="O9" s="19">
        <v>1.67</v>
      </c>
      <c r="P9" s="19">
        <v>1.84</v>
      </c>
      <c r="Q9" s="19">
        <v>67.430000000000007</v>
      </c>
      <c r="S9" s="30">
        <f t="shared" si="1"/>
        <v>2.65</v>
      </c>
      <c r="T9" s="30">
        <f t="shared" si="0"/>
        <v>10.14</v>
      </c>
      <c r="U9" s="30">
        <f t="shared" si="0"/>
        <v>1.52</v>
      </c>
      <c r="V9" s="30">
        <f t="shared" si="0"/>
        <v>1</v>
      </c>
      <c r="W9" s="30">
        <f t="shared" si="0"/>
        <v>1</v>
      </c>
      <c r="X9" s="30">
        <f t="shared" si="0"/>
        <v>1</v>
      </c>
      <c r="Y9" s="30">
        <f t="shared" si="0"/>
        <v>1</v>
      </c>
      <c r="Z9" s="30">
        <f t="shared" si="0"/>
        <v>1</v>
      </c>
      <c r="AA9" s="30">
        <f t="shared" si="0"/>
        <v>14.68</v>
      </c>
      <c r="AB9" s="30">
        <f t="shared" si="0"/>
        <v>1.67</v>
      </c>
      <c r="AC9" s="30">
        <f t="shared" si="0"/>
        <v>1.84</v>
      </c>
      <c r="AD9" s="30">
        <f t="shared" si="0"/>
        <v>67.430000000000007</v>
      </c>
    </row>
    <row r="10" spans="1:30" ht="19.5" customHeight="1" x14ac:dyDescent="0.25">
      <c r="A10" s="16" t="s">
        <v>15</v>
      </c>
      <c r="B10" s="17">
        <v>198</v>
      </c>
      <c r="C10" s="17" t="s">
        <v>62</v>
      </c>
      <c r="D10" s="18">
        <v>2</v>
      </c>
      <c r="E10" s="5" t="s">
        <v>71</v>
      </c>
      <c r="F10" s="19">
        <v>0</v>
      </c>
      <c r="G10" s="19">
        <v>8.84</v>
      </c>
      <c r="H10" s="19">
        <v>0</v>
      </c>
      <c r="I10" s="19">
        <v>3.9</v>
      </c>
      <c r="J10" s="19">
        <v>0</v>
      </c>
      <c r="K10" s="19">
        <v>0</v>
      </c>
      <c r="L10" s="19">
        <v>6.2</v>
      </c>
      <c r="M10" s="19">
        <v>0</v>
      </c>
      <c r="N10" s="19">
        <v>14.1</v>
      </c>
      <c r="O10" s="19">
        <v>2.96</v>
      </c>
      <c r="P10" s="19">
        <v>1.66</v>
      </c>
      <c r="Q10" s="19">
        <v>62.34</v>
      </c>
      <c r="S10" s="30">
        <f t="shared" si="1"/>
        <v>1</v>
      </c>
      <c r="T10" s="30">
        <f t="shared" si="0"/>
        <v>8.84</v>
      </c>
      <c r="U10" s="30">
        <f t="shared" si="0"/>
        <v>1</v>
      </c>
      <c r="V10" s="30">
        <f t="shared" si="0"/>
        <v>3.9</v>
      </c>
      <c r="W10" s="30">
        <f t="shared" si="0"/>
        <v>1</v>
      </c>
      <c r="X10" s="30">
        <f t="shared" si="0"/>
        <v>1</v>
      </c>
      <c r="Y10" s="30">
        <f t="shared" si="0"/>
        <v>6.2</v>
      </c>
      <c r="Z10" s="30">
        <f t="shared" si="0"/>
        <v>1</v>
      </c>
      <c r="AA10" s="30">
        <f t="shared" si="0"/>
        <v>14.1</v>
      </c>
      <c r="AB10" s="30">
        <f t="shared" si="0"/>
        <v>2.96</v>
      </c>
      <c r="AC10" s="30">
        <f t="shared" si="0"/>
        <v>1.66</v>
      </c>
      <c r="AD10" s="30">
        <f t="shared" si="0"/>
        <v>62.34</v>
      </c>
    </row>
    <row r="11" spans="1:30" ht="19.5" customHeight="1" x14ac:dyDescent="0.25">
      <c r="A11" s="16" t="s">
        <v>16</v>
      </c>
      <c r="B11" s="17">
        <v>198</v>
      </c>
      <c r="C11" s="17" t="s">
        <v>62</v>
      </c>
      <c r="D11" s="18">
        <v>2</v>
      </c>
      <c r="E11" s="5" t="s">
        <v>72</v>
      </c>
      <c r="F11" s="19">
        <v>0</v>
      </c>
      <c r="G11" s="19">
        <v>7.16</v>
      </c>
      <c r="H11" s="19">
        <v>0</v>
      </c>
      <c r="I11" s="19">
        <v>1.92</v>
      </c>
      <c r="J11" s="19">
        <v>0</v>
      </c>
      <c r="K11" s="19">
        <v>0</v>
      </c>
      <c r="L11" s="19">
        <v>7.51</v>
      </c>
      <c r="M11" s="19">
        <v>0</v>
      </c>
      <c r="N11" s="19">
        <v>19.14</v>
      </c>
      <c r="O11" s="19">
        <v>3.09</v>
      </c>
      <c r="P11" s="19">
        <v>1.42</v>
      </c>
      <c r="Q11" s="19">
        <v>59.75</v>
      </c>
      <c r="S11" s="30">
        <f t="shared" si="1"/>
        <v>1</v>
      </c>
      <c r="T11" s="30">
        <f t="shared" si="0"/>
        <v>7.16</v>
      </c>
      <c r="U11" s="30">
        <f t="shared" si="0"/>
        <v>1</v>
      </c>
      <c r="V11" s="30">
        <f t="shared" si="0"/>
        <v>1.92</v>
      </c>
      <c r="W11" s="30">
        <f t="shared" si="0"/>
        <v>1</v>
      </c>
      <c r="X11" s="30">
        <f t="shared" si="0"/>
        <v>1</v>
      </c>
      <c r="Y11" s="30">
        <f t="shared" si="0"/>
        <v>7.51</v>
      </c>
      <c r="Z11" s="30">
        <f t="shared" si="0"/>
        <v>1</v>
      </c>
      <c r="AA11" s="30">
        <f t="shared" si="0"/>
        <v>19.14</v>
      </c>
      <c r="AB11" s="30">
        <f t="shared" si="0"/>
        <v>3.09</v>
      </c>
      <c r="AC11" s="30">
        <f t="shared" si="0"/>
        <v>1.42</v>
      </c>
      <c r="AD11" s="30">
        <f t="shared" si="0"/>
        <v>59.75</v>
      </c>
    </row>
    <row r="12" spans="1:30" ht="19.5" customHeight="1" x14ac:dyDescent="0.25">
      <c r="A12" s="16" t="s">
        <v>17</v>
      </c>
      <c r="B12" s="17">
        <v>198</v>
      </c>
      <c r="C12" s="17" t="s">
        <v>62</v>
      </c>
      <c r="D12" s="18">
        <v>2</v>
      </c>
      <c r="E12" s="5" t="s">
        <v>73</v>
      </c>
      <c r="F12" s="19">
        <v>0.61</v>
      </c>
      <c r="G12" s="19">
        <v>10.67</v>
      </c>
      <c r="H12" s="19">
        <v>0</v>
      </c>
      <c r="I12" s="19">
        <v>4</v>
      </c>
      <c r="J12" s="19">
        <v>0</v>
      </c>
      <c r="K12" s="19">
        <v>0</v>
      </c>
      <c r="L12" s="19">
        <v>6.34</v>
      </c>
      <c r="M12" s="19">
        <v>0</v>
      </c>
      <c r="N12" s="19">
        <v>12.03</v>
      </c>
      <c r="O12" s="19">
        <v>3.21</v>
      </c>
      <c r="P12" s="19">
        <v>1.37</v>
      </c>
      <c r="Q12" s="19">
        <v>61.78</v>
      </c>
      <c r="S12" s="30">
        <f t="shared" si="1"/>
        <v>1</v>
      </c>
      <c r="T12" s="30">
        <f t="shared" si="0"/>
        <v>10.67</v>
      </c>
      <c r="U12" s="30">
        <f t="shared" si="0"/>
        <v>1</v>
      </c>
      <c r="V12" s="30">
        <f t="shared" si="0"/>
        <v>4</v>
      </c>
      <c r="W12" s="30">
        <f t="shared" si="0"/>
        <v>1</v>
      </c>
      <c r="X12" s="30">
        <f t="shared" si="0"/>
        <v>1</v>
      </c>
      <c r="Y12" s="30">
        <f t="shared" si="0"/>
        <v>6.34</v>
      </c>
      <c r="Z12" s="30">
        <f t="shared" si="0"/>
        <v>1</v>
      </c>
      <c r="AA12" s="30">
        <f t="shared" si="0"/>
        <v>12.03</v>
      </c>
      <c r="AB12" s="30">
        <f t="shared" si="0"/>
        <v>3.21</v>
      </c>
      <c r="AC12" s="30">
        <f t="shared" si="0"/>
        <v>1.37</v>
      </c>
      <c r="AD12" s="30">
        <f t="shared" si="0"/>
        <v>61.78</v>
      </c>
    </row>
    <row r="13" spans="1:30" ht="19.5" customHeight="1" x14ac:dyDescent="0.25">
      <c r="A13" s="16" t="s">
        <v>18</v>
      </c>
      <c r="B13" s="17">
        <v>198</v>
      </c>
      <c r="C13" s="17" t="s">
        <v>62</v>
      </c>
      <c r="D13" s="18">
        <v>2</v>
      </c>
      <c r="E13" s="5" t="s">
        <v>74</v>
      </c>
      <c r="F13" s="19">
        <v>0</v>
      </c>
      <c r="G13" s="19">
        <v>7.42</v>
      </c>
      <c r="H13" s="19">
        <v>0</v>
      </c>
      <c r="I13" s="19">
        <v>6.03</v>
      </c>
      <c r="J13" s="19">
        <v>0</v>
      </c>
      <c r="K13" s="19">
        <v>0</v>
      </c>
      <c r="L13" s="19">
        <v>6.22</v>
      </c>
      <c r="M13" s="19">
        <v>0</v>
      </c>
      <c r="N13" s="19">
        <v>13.48</v>
      </c>
      <c r="O13" s="19">
        <v>3.3</v>
      </c>
      <c r="P13" s="19">
        <v>1.34</v>
      </c>
      <c r="Q13" s="19">
        <v>62.21</v>
      </c>
      <c r="S13" s="30">
        <f t="shared" si="1"/>
        <v>1</v>
      </c>
      <c r="T13" s="30">
        <f t="shared" si="0"/>
        <v>7.42</v>
      </c>
      <c r="U13" s="30">
        <f t="shared" si="0"/>
        <v>1</v>
      </c>
      <c r="V13" s="30">
        <f t="shared" si="0"/>
        <v>6.03</v>
      </c>
      <c r="W13" s="30">
        <f t="shared" si="0"/>
        <v>1</v>
      </c>
      <c r="X13" s="30">
        <f t="shared" si="0"/>
        <v>1</v>
      </c>
      <c r="Y13" s="30">
        <f t="shared" si="0"/>
        <v>6.22</v>
      </c>
      <c r="Z13" s="30">
        <f t="shared" si="0"/>
        <v>1</v>
      </c>
      <c r="AA13" s="30">
        <f t="shared" si="0"/>
        <v>13.48</v>
      </c>
      <c r="AB13" s="30">
        <f t="shared" si="0"/>
        <v>3.3</v>
      </c>
      <c r="AC13" s="30">
        <f t="shared" si="0"/>
        <v>1.34</v>
      </c>
      <c r="AD13" s="30">
        <f t="shared" si="0"/>
        <v>62.21</v>
      </c>
    </row>
    <row r="14" spans="1:30" ht="19.5" customHeight="1" x14ac:dyDescent="0.25">
      <c r="A14" s="16" t="s">
        <v>19</v>
      </c>
      <c r="B14" s="17">
        <v>198</v>
      </c>
      <c r="C14" s="17" t="s">
        <v>62</v>
      </c>
      <c r="D14" s="18">
        <v>2</v>
      </c>
      <c r="E14" s="5" t="s">
        <v>75</v>
      </c>
      <c r="F14" s="19">
        <v>0</v>
      </c>
      <c r="G14" s="19">
        <v>7.66</v>
      </c>
      <c r="H14" s="19">
        <v>2.48</v>
      </c>
      <c r="I14" s="19">
        <v>10.3</v>
      </c>
      <c r="J14" s="19">
        <v>0</v>
      </c>
      <c r="K14" s="19">
        <v>0</v>
      </c>
      <c r="L14" s="19">
        <v>6.54</v>
      </c>
      <c r="M14" s="19">
        <v>0</v>
      </c>
      <c r="N14" s="19">
        <v>14.18</v>
      </c>
      <c r="O14" s="19">
        <v>1.91</v>
      </c>
      <c r="P14" s="19">
        <v>0</v>
      </c>
      <c r="Q14" s="19">
        <v>56.93</v>
      </c>
      <c r="S14" s="30">
        <f t="shared" si="1"/>
        <v>1</v>
      </c>
      <c r="T14" s="30">
        <f t="shared" si="0"/>
        <v>7.66</v>
      </c>
      <c r="U14" s="30">
        <f t="shared" si="0"/>
        <v>2.48</v>
      </c>
      <c r="V14" s="30">
        <f t="shared" si="0"/>
        <v>10.3</v>
      </c>
      <c r="W14" s="30">
        <f t="shared" si="0"/>
        <v>1</v>
      </c>
      <c r="X14" s="30">
        <f t="shared" si="0"/>
        <v>1</v>
      </c>
      <c r="Y14" s="30">
        <f t="shared" si="0"/>
        <v>6.54</v>
      </c>
      <c r="Z14" s="30">
        <f t="shared" si="0"/>
        <v>1</v>
      </c>
      <c r="AA14" s="30">
        <f t="shared" si="0"/>
        <v>14.18</v>
      </c>
      <c r="AB14" s="30">
        <f t="shared" si="0"/>
        <v>1.91</v>
      </c>
      <c r="AC14" s="30">
        <f t="shared" si="0"/>
        <v>1</v>
      </c>
      <c r="AD14" s="30">
        <f t="shared" si="0"/>
        <v>56.93</v>
      </c>
    </row>
    <row r="15" spans="1:30" ht="19.5" customHeight="1" x14ac:dyDescent="0.25">
      <c r="A15" s="16" t="s">
        <v>20</v>
      </c>
      <c r="B15" s="17">
        <v>198</v>
      </c>
      <c r="C15" s="17" t="s">
        <v>62</v>
      </c>
      <c r="D15" s="18">
        <v>2</v>
      </c>
      <c r="E15" s="5" t="s">
        <v>76</v>
      </c>
      <c r="F15" s="19">
        <v>0</v>
      </c>
      <c r="G15" s="19">
        <v>7.13</v>
      </c>
      <c r="H15" s="19">
        <v>0</v>
      </c>
      <c r="I15" s="19">
        <v>0</v>
      </c>
      <c r="J15" s="19">
        <v>0</v>
      </c>
      <c r="K15" s="19">
        <v>0</v>
      </c>
      <c r="L15" s="19">
        <v>11.43</v>
      </c>
      <c r="M15" s="19">
        <v>0</v>
      </c>
      <c r="N15" s="19">
        <v>16.350000000000001</v>
      </c>
      <c r="O15" s="19">
        <v>2.74</v>
      </c>
      <c r="P15" s="19">
        <v>0.93</v>
      </c>
      <c r="Q15" s="19">
        <v>61.42</v>
      </c>
      <c r="S15" s="30">
        <f t="shared" si="1"/>
        <v>1</v>
      </c>
      <c r="T15" s="30">
        <f t="shared" si="0"/>
        <v>7.13</v>
      </c>
      <c r="U15" s="30">
        <f t="shared" si="0"/>
        <v>1</v>
      </c>
      <c r="V15" s="30">
        <f t="shared" si="0"/>
        <v>1</v>
      </c>
      <c r="W15" s="30">
        <f t="shared" si="0"/>
        <v>1</v>
      </c>
      <c r="X15" s="30">
        <f t="shared" si="0"/>
        <v>1</v>
      </c>
      <c r="Y15" s="30">
        <f t="shared" si="0"/>
        <v>11.43</v>
      </c>
      <c r="Z15" s="30">
        <f t="shared" si="0"/>
        <v>1</v>
      </c>
      <c r="AA15" s="30">
        <f t="shared" si="0"/>
        <v>16.350000000000001</v>
      </c>
      <c r="AB15" s="30">
        <f t="shared" si="0"/>
        <v>2.74</v>
      </c>
      <c r="AC15" s="30">
        <f t="shared" si="0"/>
        <v>1</v>
      </c>
      <c r="AD15" s="30">
        <f t="shared" si="0"/>
        <v>61.42</v>
      </c>
    </row>
    <row r="16" spans="1:30" ht="19.5" customHeight="1" x14ac:dyDescent="0.25">
      <c r="A16" s="16" t="s">
        <v>21</v>
      </c>
      <c r="B16" s="17">
        <v>198</v>
      </c>
      <c r="C16" s="17" t="s">
        <v>62</v>
      </c>
      <c r="D16" s="18">
        <v>2</v>
      </c>
      <c r="E16" s="5" t="s">
        <v>77</v>
      </c>
      <c r="F16" s="19">
        <v>0</v>
      </c>
      <c r="G16" s="19">
        <v>9.33</v>
      </c>
      <c r="H16" s="19">
        <v>0</v>
      </c>
      <c r="I16" s="19">
        <v>0</v>
      </c>
      <c r="J16" s="19">
        <v>0</v>
      </c>
      <c r="K16" s="19">
        <v>0</v>
      </c>
      <c r="L16" s="19">
        <v>6.28</v>
      </c>
      <c r="M16" s="19">
        <v>0</v>
      </c>
      <c r="N16" s="19">
        <v>16.97</v>
      </c>
      <c r="O16" s="19">
        <v>1.42</v>
      </c>
      <c r="P16" s="19">
        <v>1.75</v>
      </c>
      <c r="Q16" s="19">
        <v>64.25</v>
      </c>
      <c r="S16" s="30">
        <f t="shared" si="1"/>
        <v>1</v>
      </c>
      <c r="T16" s="30">
        <f t="shared" si="0"/>
        <v>9.33</v>
      </c>
      <c r="U16" s="30">
        <f t="shared" si="0"/>
        <v>1</v>
      </c>
      <c r="V16" s="30">
        <f t="shared" si="0"/>
        <v>1</v>
      </c>
      <c r="W16" s="30">
        <f t="shared" si="0"/>
        <v>1</v>
      </c>
      <c r="X16" s="30">
        <f t="shared" si="0"/>
        <v>1</v>
      </c>
      <c r="Y16" s="30">
        <f t="shared" si="0"/>
        <v>6.28</v>
      </c>
      <c r="Z16" s="30">
        <f t="shared" si="0"/>
        <v>1</v>
      </c>
      <c r="AA16" s="30">
        <f t="shared" si="0"/>
        <v>16.97</v>
      </c>
      <c r="AB16" s="30">
        <f t="shared" si="0"/>
        <v>1.42</v>
      </c>
      <c r="AC16" s="30">
        <f t="shared" si="0"/>
        <v>1.75</v>
      </c>
      <c r="AD16" s="30">
        <f t="shared" si="0"/>
        <v>64.25</v>
      </c>
    </row>
    <row r="17" spans="1:30" ht="19.5" customHeight="1" x14ac:dyDescent="0.25">
      <c r="A17" s="16" t="s">
        <v>22</v>
      </c>
      <c r="B17" s="17">
        <v>201</v>
      </c>
      <c r="C17" s="17" t="s">
        <v>62</v>
      </c>
      <c r="D17" s="18">
        <v>2</v>
      </c>
      <c r="E17" s="5" t="s">
        <v>78</v>
      </c>
      <c r="F17" s="19">
        <v>0.72</v>
      </c>
      <c r="G17" s="19">
        <v>10.64</v>
      </c>
      <c r="H17" s="19">
        <v>0.99</v>
      </c>
      <c r="I17" s="19">
        <v>1.76</v>
      </c>
      <c r="J17" s="19">
        <v>0</v>
      </c>
      <c r="K17" s="19">
        <v>0</v>
      </c>
      <c r="L17" s="19">
        <v>0</v>
      </c>
      <c r="M17" s="19">
        <v>0.37</v>
      </c>
      <c r="N17" s="19">
        <v>15.14</v>
      </c>
      <c r="O17" s="19">
        <v>4.3</v>
      </c>
      <c r="P17" s="19">
        <v>1.36</v>
      </c>
      <c r="Q17" s="19">
        <v>64.709999999999994</v>
      </c>
      <c r="S17" s="30">
        <f t="shared" si="1"/>
        <v>1</v>
      </c>
      <c r="T17" s="30">
        <f t="shared" si="0"/>
        <v>10.64</v>
      </c>
      <c r="U17" s="30">
        <f t="shared" si="0"/>
        <v>1</v>
      </c>
      <c r="V17" s="30">
        <f t="shared" si="0"/>
        <v>1.76</v>
      </c>
      <c r="W17" s="30">
        <f t="shared" si="0"/>
        <v>1</v>
      </c>
      <c r="X17" s="30">
        <f t="shared" si="0"/>
        <v>1</v>
      </c>
      <c r="Y17" s="30">
        <f t="shared" si="0"/>
        <v>1</v>
      </c>
      <c r="Z17" s="30">
        <f t="shared" si="0"/>
        <v>1</v>
      </c>
      <c r="AA17" s="30">
        <f t="shared" si="0"/>
        <v>15.14</v>
      </c>
      <c r="AB17" s="30">
        <f t="shared" si="0"/>
        <v>4.3</v>
      </c>
      <c r="AC17" s="30">
        <f t="shared" si="0"/>
        <v>1.36</v>
      </c>
      <c r="AD17" s="30">
        <f t="shared" si="0"/>
        <v>64.709999999999994</v>
      </c>
    </row>
    <row r="18" spans="1:30" ht="19.5" customHeight="1" x14ac:dyDescent="0.25">
      <c r="A18" s="16" t="s">
        <v>23</v>
      </c>
      <c r="B18" s="17">
        <v>201</v>
      </c>
      <c r="C18" s="17" t="s">
        <v>62</v>
      </c>
      <c r="D18" s="18">
        <v>2</v>
      </c>
      <c r="E18" s="5" t="s">
        <v>79</v>
      </c>
      <c r="F18" s="19">
        <v>1.28</v>
      </c>
      <c r="G18" s="19">
        <v>9.98</v>
      </c>
      <c r="H18" s="19">
        <v>1.4</v>
      </c>
      <c r="I18" s="19">
        <v>2.54</v>
      </c>
      <c r="J18" s="19">
        <v>0</v>
      </c>
      <c r="K18" s="19">
        <v>0</v>
      </c>
      <c r="L18" s="19">
        <v>0</v>
      </c>
      <c r="M18" s="19">
        <v>0</v>
      </c>
      <c r="N18" s="19">
        <v>11.37</v>
      </c>
      <c r="O18" s="19">
        <v>6.03</v>
      </c>
      <c r="P18" s="19">
        <v>0.92</v>
      </c>
      <c r="Q18" s="19">
        <v>66.48</v>
      </c>
      <c r="S18" s="30">
        <f t="shared" si="1"/>
        <v>1.28</v>
      </c>
      <c r="T18" s="30">
        <f t="shared" ref="T18:T51" si="2">IF(G18&lt;1,1,G18)</f>
        <v>9.98</v>
      </c>
      <c r="U18" s="30">
        <f t="shared" ref="U18:U51" si="3">IF(H18&lt;1,1,H18)</f>
        <v>1.4</v>
      </c>
      <c r="V18" s="30">
        <f t="shared" ref="V18:V51" si="4">IF(I18&lt;1,1,I18)</f>
        <v>2.54</v>
      </c>
      <c r="W18" s="30">
        <f t="shared" ref="W18:W51" si="5">IF(J18&lt;1,1,J18)</f>
        <v>1</v>
      </c>
      <c r="X18" s="30">
        <f t="shared" ref="X18:X51" si="6">IF(K18&lt;1,1,K18)</f>
        <v>1</v>
      </c>
      <c r="Y18" s="30">
        <f t="shared" ref="Y18:Y51" si="7">IF(L18&lt;1,1,L18)</f>
        <v>1</v>
      </c>
      <c r="Z18" s="30">
        <f t="shared" ref="Z18:Z51" si="8">IF(M18&lt;1,1,M18)</f>
        <v>1</v>
      </c>
      <c r="AA18" s="30">
        <f t="shared" ref="AA18:AA51" si="9">IF(N18&lt;1,1,N18)</f>
        <v>11.37</v>
      </c>
      <c r="AB18" s="30">
        <f t="shared" ref="AB18:AB51" si="10">IF(O18&lt;1,1,O18)</f>
        <v>6.03</v>
      </c>
      <c r="AC18" s="30">
        <f t="shared" ref="AC18:AC51" si="11">IF(P18&lt;1,1,P18)</f>
        <v>1</v>
      </c>
      <c r="AD18" s="30">
        <f t="shared" ref="AD18:AD51" si="12">IF(Q18&lt;1,1,Q18)</f>
        <v>66.48</v>
      </c>
    </row>
    <row r="19" spans="1:30" ht="19.5" customHeight="1" x14ac:dyDescent="0.25">
      <c r="A19" s="16" t="s">
        <v>24</v>
      </c>
      <c r="B19" s="17">
        <v>201</v>
      </c>
      <c r="C19" s="17" t="s">
        <v>62</v>
      </c>
      <c r="D19" s="18">
        <v>2</v>
      </c>
      <c r="E19" s="5" t="s">
        <v>80</v>
      </c>
      <c r="F19" s="19">
        <v>0.41</v>
      </c>
      <c r="G19" s="19">
        <v>13.44</v>
      </c>
      <c r="H19" s="19">
        <v>1.31</v>
      </c>
      <c r="I19" s="19">
        <v>3.36</v>
      </c>
      <c r="J19" s="19">
        <v>0</v>
      </c>
      <c r="K19" s="19">
        <v>0</v>
      </c>
      <c r="L19" s="19">
        <v>0</v>
      </c>
      <c r="M19" s="19">
        <v>0.57999999999999996</v>
      </c>
      <c r="N19" s="19">
        <v>10.48</v>
      </c>
      <c r="O19" s="19">
        <v>2.2000000000000002</v>
      </c>
      <c r="P19" s="19">
        <v>1.4</v>
      </c>
      <c r="Q19" s="19">
        <v>66.819999999999993</v>
      </c>
      <c r="S19" s="30">
        <f t="shared" si="1"/>
        <v>1</v>
      </c>
      <c r="T19" s="30">
        <f t="shared" si="2"/>
        <v>13.44</v>
      </c>
      <c r="U19" s="30">
        <f t="shared" si="3"/>
        <v>1.31</v>
      </c>
      <c r="V19" s="30">
        <f t="shared" si="4"/>
        <v>3.36</v>
      </c>
      <c r="W19" s="30">
        <f t="shared" si="5"/>
        <v>1</v>
      </c>
      <c r="X19" s="30">
        <f t="shared" si="6"/>
        <v>1</v>
      </c>
      <c r="Y19" s="30">
        <f t="shared" si="7"/>
        <v>1</v>
      </c>
      <c r="Z19" s="30">
        <f t="shared" si="8"/>
        <v>1</v>
      </c>
      <c r="AA19" s="30">
        <f t="shared" si="9"/>
        <v>10.48</v>
      </c>
      <c r="AB19" s="30">
        <f t="shared" si="10"/>
        <v>2.2000000000000002</v>
      </c>
      <c r="AC19" s="30">
        <f t="shared" si="11"/>
        <v>1.4</v>
      </c>
      <c r="AD19" s="30">
        <f t="shared" si="12"/>
        <v>66.819999999999993</v>
      </c>
    </row>
    <row r="20" spans="1:30" ht="19.5" customHeight="1" x14ac:dyDescent="0.25">
      <c r="A20" s="16" t="s">
        <v>25</v>
      </c>
      <c r="B20" s="17">
        <v>201</v>
      </c>
      <c r="C20" s="17" t="s">
        <v>62</v>
      </c>
      <c r="D20" s="18">
        <v>2</v>
      </c>
      <c r="E20" s="5" t="s">
        <v>81</v>
      </c>
      <c r="F20" s="19">
        <v>1.97</v>
      </c>
      <c r="G20" s="19">
        <v>9.9600000000000009</v>
      </c>
      <c r="H20" s="19">
        <v>2.8</v>
      </c>
      <c r="I20" s="19">
        <v>2.62</v>
      </c>
      <c r="J20" s="19">
        <v>0</v>
      </c>
      <c r="K20" s="19">
        <v>0</v>
      </c>
      <c r="L20" s="19">
        <v>0</v>
      </c>
      <c r="M20" s="19">
        <v>0.36</v>
      </c>
      <c r="N20" s="19">
        <v>13.59</v>
      </c>
      <c r="O20" s="19">
        <v>4.55</v>
      </c>
      <c r="P20" s="19">
        <v>1.1299999999999999</v>
      </c>
      <c r="Q20" s="19">
        <v>63</v>
      </c>
      <c r="S20" s="30">
        <f t="shared" si="1"/>
        <v>1.97</v>
      </c>
      <c r="T20" s="30">
        <f t="shared" si="2"/>
        <v>9.9600000000000009</v>
      </c>
      <c r="U20" s="30">
        <f t="shared" si="3"/>
        <v>2.8</v>
      </c>
      <c r="V20" s="30">
        <f t="shared" si="4"/>
        <v>2.62</v>
      </c>
      <c r="W20" s="30">
        <f t="shared" si="5"/>
        <v>1</v>
      </c>
      <c r="X20" s="30">
        <f t="shared" si="6"/>
        <v>1</v>
      </c>
      <c r="Y20" s="30">
        <f t="shared" si="7"/>
        <v>1</v>
      </c>
      <c r="Z20" s="30">
        <f t="shared" si="8"/>
        <v>1</v>
      </c>
      <c r="AA20" s="30">
        <f t="shared" si="9"/>
        <v>13.59</v>
      </c>
      <c r="AB20" s="30">
        <f t="shared" si="10"/>
        <v>4.55</v>
      </c>
      <c r="AC20" s="30">
        <f t="shared" si="11"/>
        <v>1.1299999999999999</v>
      </c>
      <c r="AD20" s="30">
        <f t="shared" si="12"/>
        <v>63</v>
      </c>
    </row>
    <row r="21" spans="1:30" ht="19.5" customHeight="1" x14ac:dyDescent="0.25">
      <c r="A21" s="16" t="s">
        <v>26</v>
      </c>
      <c r="B21" s="17">
        <v>201</v>
      </c>
      <c r="C21" s="17" t="s">
        <v>211</v>
      </c>
      <c r="D21" s="18">
        <v>2</v>
      </c>
      <c r="E21" s="5" t="s">
        <v>82</v>
      </c>
      <c r="F21" s="19">
        <v>1.45</v>
      </c>
      <c r="G21" s="19">
        <v>10.7</v>
      </c>
      <c r="H21" s="19">
        <v>1.75</v>
      </c>
      <c r="I21" s="19">
        <v>2.5299999999999998</v>
      </c>
      <c r="J21" s="19">
        <v>0</v>
      </c>
      <c r="K21" s="19">
        <v>0</v>
      </c>
      <c r="L21" s="19">
        <v>0</v>
      </c>
      <c r="M21" s="19">
        <v>1.07</v>
      </c>
      <c r="N21" s="19">
        <v>8.2899999999999991</v>
      </c>
      <c r="O21" s="19">
        <v>2.37</v>
      </c>
      <c r="P21" s="19">
        <v>1.64</v>
      </c>
      <c r="Q21" s="19">
        <v>70.2</v>
      </c>
      <c r="S21" s="30">
        <f t="shared" si="1"/>
        <v>1.45</v>
      </c>
      <c r="T21" s="30">
        <f t="shared" si="2"/>
        <v>10.7</v>
      </c>
      <c r="U21" s="30">
        <f t="shared" si="3"/>
        <v>1.75</v>
      </c>
      <c r="V21" s="30">
        <f t="shared" si="4"/>
        <v>2.5299999999999998</v>
      </c>
      <c r="W21" s="30">
        <f t="shared" si="5"/>
        <v>1</v>
      </c>
      <c r="X21" s="30">
        <f t="shared" si="6"/>
        <v>1</v>
      </c>
      <c r="Y21" s="30">
        <f t="shared" si="7"/>
        <v>1</v>
      </c>
      <c r="Z21" s="30">
        <f t="shared" si="8"/>
        <v>1.07</v>
      </c>
      <c r="AA21" s="30">
        <f t="shared" si="9"/>
        <v>8.2899999999999991</v>
      </c>
      <c r="AB21" s="30">
        <f t="shared" si="10"/>
        <v>2.37</v>
      </c>
      <c r="AC21" s="30">
        <f t="shared" si="11"/>
        <v>1.64</v>
      </c>
      <c r="AD21" s="30">
        <f t="shared" si="12"/>
        <v>70.2</v>
      </c>
    </row>
    <row r="22" spans="1:30" ht="19.5" customHeight="1" x14ac:dyDescent="0.25">
      <c r="A22" s="16" t="s">
        <v>54</v>
      </c>
      <c r="B22" s="17">
        <v>853</v>
      </c>
      <c r="C22" s="17" t="s">
        <v>211</v>
      </c>
      <c r="D22" s="18">
        <v>2</v>
      </c>
      <c r="E22" s="5" t="s">
        <v>83</v>
      </c>
      <c r="F22" s="19">
        <v>0</v>
      </c>
      <c r="G22" s="19">
        <v>12.23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20.010000000000002</v>
      </c>
      <c r="O22" s="19">
        <v>8.06</v>
      </c>
      <c r="P22" s="19">
        <v>0</v>
      </c>
      <c r="Q22" s="19">
        <v>59.7</v>
      </c>
      <c r="S22" s="30">
        <f t="shared" si="1"/>
        <v>1</v>
      </c>
      <c r="T22" s="30">
        <f t="shared" si="2"/>
        <v>12.23</v>
      </c>
      <c r="U22" s="30">
        <f t="shared" si="3"/>
        <v>1</v>
      </c>
      <c r="V22" s="30">
        <f t="shared" si="4"/>
        <v>1</v>
      </c>
      <c r="W22" s="30">
        <f t="shared" si="5"/>
        <v>1</v>
      </c>
      <c r="X22" s="30">
        <f t="shared" si="6"/>
        <v>1</v>
      </c>
      <c r="Y22" s="30">
        <f t="shared" si="7"/>
        <v>1</v>
      </c>
      <c r="Z22" s="30">
        <f t="shared" si="8"/>
        <v>1</v>
      </c>
      <c r="AA22" s="30">
        <f t="shared" si="9"/>
        <v>20.010000000000002</v>
      </c>
      <c r="AB22" s="30">
        <f t="shared" si="10"/>
        <v>8.06</v>
      </c>
      <c r="AC22" s="30">
        <f t="shared" si="11"/>
        <v>1</v>
      </c>
      <c r="AD22" s="30">
        <f t="shared" si="12"/>
        <v>59.7</v>
      </c>
    </row>
    <row r="23" spans="1:30" ht="19.5" customHeight="1" x14ac:dyDescent="0.25">
      <c r="A23" s="16" t="s">
        <v>55</v>
      </c>
      <c r="B23" s="17">
        <v>853</v>
      </c>
      <c r="C23" s="17" t="s">
        <v>211</v>
      </c>
      <c r="D23" s="18">
        <v>2</v>
      </c>
      <c r="E23" s="5" t="s">
        <v>84</v>
      </c>
      <c r="F23" s="19">
        <v>0</v>
      </c>
      <c r="G23" s="19">
        <v>12.66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21.69</v>
      </c>
      <c r="O23" s="19">
        <v>1.72</v>
      </c>
      <c r="P23" s="19">
        <v>0</v>
      </c>
      <c r="Q23" s="19">
        <v>63.93</v>
      </c>
      <c r="S23" s="30">
        <f t="shared" si="1"/>
        <v>1</v>
      </c>
      <c r="T23" s="30">
        <f t="shared" si="2"/>
        <v>12.66</v>
      </c>
      <c r="U23" s="30">
        <f t="shared" si="3"/>
        <v>1</v>
      </c>
      <c r="V23" s="30">
        <f t="shared" si="4"/>
        <v>1</v>
      </c>
      <c r="W23" s="30">
        <f t="shared" si="5"/>
        <v>1</v>
      </c>
      <c r="X23" s="30">
        <f t="shared" si="6"/>
        <v>1</v>
      </c>
      <c r="Y23" s="30">
        <f t="shared" si="7"/>
        <v>1</v>
      </c>
      <c r="Z23" s="30">
        <f t="shared" si="8"/>
        <v>1</v>
      </c>
      <c r="AA23" s="30">
        <f t="shared" si="9"/>
        <v>21.69</v>
      </c>
      <c r="AB23" s="30">
        <f t="shared" si="10"/>
        <v>1.72</v>
      </c>
      <c r="AC23" s="30">
        <f t="shared" si="11"/>
        <v>1</v>
      </c>
      <c r="AD23" s="30">
        <f t="shared" si="12"/>
        <v>63.93</v>
      </c>
    </row>
    <row r="24" spans="1:30" ht="19.5" customHeight="1" x14ac:dyDescent="0.25">
      <c r="A24" s="16" t="s">
        <v>27</v>
      </c>
      <c r="B24" s="17">
        <v>201</v>
      </c>
      <c r="C24" s="17" t="s">
        <v>211</v>
      </c>
      <c r="D24" s="18">
        <v>2</v>
      </c>
      <c r="E24" s="5" t="s">
        <v>85</v>
      </c>
      <c r="F24" s="19">
        <v>1.57</v>
      </c>
      <c r="G24" s="19">
        <v>9.35</v>
      </c>
      <c r="H24" s="19">
        <v>1.91</v>
      </c>
      <c r="I24" s="19">
        <v>2.02</v>
      </c>
      <c r="J24" s="19">
        <v>0</v>
      </c>
      <c r="K24" s="19">
        <v>0</v>
      </c>
      <c r="L24" s="19">
        <v>0</v>
      </c>
      <c r="M24" s="19">
        <v>0</v>
      </c>
      <c r="N24" s="19">
        <v>14.02</v>
      </c>
      <c r="O24" s="19">
        <v>4.8099999999999996</v>
      </c>
      <c r="P24" s="19">
        <v>1.38</v>
      </c>
      <c r="Q24" s="19">
        <v>64.92</v>
      </c>
      <c r="S24" s="30">
        <f t="shared" si="1"/>
        <v>1.57</v>
      </c>
      <c r="T24" s="30">
        <f t="shared" si="2"/>
        <v>9.35</v>
      </c>
      <c r="U24" s="30">
        <f t="shared" si="3"/>
        <v>1.91</v>
      </c>
      <c r="V24" s="30">
        <f t="shared" si="4"/>
        <v>2.02</v>
      </c>
      <c r="W24" s="30">
        <f t="shared" si="5"/>
        <v>1</v>
      </c>
      <c r="X24" s="30">
        <f t="shared" si="6"/>
        <v>1</v>
      </c>
      <c r="Y24" s="30">
        <f t="shared" si="7"/>
        <v>1</v>
      </c>
      <c r="Z24" s="30">
        <f t="shared" si="8"/>
        <v>1</v>
      </c>
      <c r="AA24" s="30">
        <f t="shared" si="9"/>
        <v>14.02</v>
      </c>
      <c r="AB24" s="30">
        <f t="shared" si="10"/>
        <v>4.8099999999999996</v>
      </c>
      <c r="AC24" s="30">
        <f t="shared" si="11"/>
        <v>1.38</v>
      </c>
      <c r="AD24" s="30">
        <f t="shared" si="12"/>
        <v>64.92</v>
      </c>
    </row>
    <row r="25" spans="1:30" ht="19.5" customHeight="1" x14ac:dyDescent="0.25">
      <c r="A25" s="16" t="s">
        <v>28</v>
      </c>
      <c r="B25" s="17">
        <v>201</v>
      </c>
      <c r="C25" s="17" t="s">
        <v>211</v>
      </c>
      <c r="D25" s="18">
        <v>2</v>
      </c>
      <c r="E25" s="5" t="s">
        <v>86</v>
      </c>
      <c r="F25" s="19">
        <v>0.27</v>
      </c>
      <c r="G25" s="19">
        <v>9.8800000000000008</v>
      </c>
      <c r="H25" s="19">
        <v>2.38</v>
      </c>
      <c r="I25" s="19">
        <v>2.4300000000000002</v>
      </c>
      <c r="J25" s="19">
        <v>0</v>
      </c>
      <c r="K25" s="19">
        <v>0</v>
      </c>
      <c r="L25" s="19">
        <v>0</v>
      </c>
      <c r="M25" s="19">
        <v>0</v>
      </c>
      <c r="N25" s="19">
        <v>13.69</v>
      </c>
      <c r="O25" s="19">
        <v>5.32</v>
      </c>
      <c r="P25" s="19">
        <v>0.84</v>
      </c>
      <c r="Q25" s="19">
        <v>65.180000000000007</v>
      </c>
      <c r="S25" s="30">
        <f t="shared" si="1"/>
        <v>1</v>
      </c>
      <c r="T25" s="30">
        <f t="shared" si="2"/>
        <v>9.8800000000000008</v>
      </c>
      <c r="U25" s="30">
        <f t="shared" si="3"/>
        <v>2.38</v>
      </c>
      <c r="V25" s="30">
        <f t="shared" si="4"/>
        <v>2.4300000000000002</v>
      </c>
      <c r="W25" s="30">
        <f t="shared" si="5"/>
        <v>1</v>
      </c>
      <c r="X25" s="30">
        <f t="shared" si="6"/>
        <v>1</v>
      </c>
      <c r="Y25" s="30">
        <f t="shared" si="7"/>
        <v>1</v>
      </c>
      <c r="Z25" s="30">
        <f t="shared" si="8"/>
        <v>1</v>
      </c>
      <c r="AA25" s="30">
        <f t="shared" si="9"/>
        <v>13.69</v>
      </c>
      <c r="AB25" s="30">
        <f t="shared" si="10"/>
        <v>5.32</v>
      </c>
      <c r="AC25" s="30">
        <f t="shared" si="11"/>
        <v>1</v>
      </c>
      <c r="AD25" s="30">
        <f t="shared" si="12"/>
        <v>65.180000000000007</v>
      </c>
    </row>
    <row r="26" spans="1:30" ht="19.5" customHeight="1" x14ac:dyDescent="0.25">
      <c r="A26" s="16" t="s">
        <v>29</v>
      </c>
      <c r="B26" s="17"/>
      <c r="C26" s="17" t="s">
        <v>211</v>
      </c>
      <c r="D26" s="18">
        <v>2</v>
      </c>
      <c r="E26" s="5" t="s">
        <v>87</v>
      </c>
      <c r="F26" s="19">
        <v>0</v>
      </c>
      <c r="G26" s="19">
        <v>12.46</v>
      </c>
      <c r="H26" s="19">
        <v>1.0900000000000001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18.05</v>
      </c>
      <c r="O26" s="19">
        <v>1.27</v>
      </c>
      <c r="P26" s="19">
        <v>5.38</v>
      </c>
      <c r="Q26" s="19">
        <v>61.75</v>
      </c>
      <c r="S26" s="30">
        <f t="shared" si="1"/>
        <v>1</v>
      </c>
      <c r="T26" s="30">
        <f t="shared" si="2"/>
        <v>12.46</v>
      </c>
      <c r="U26" s="30">
        <f t="shared" si="3"/>
        <v>1.0900000000000001</v>
      </c>
      <c r="V26" s="30">
        <f t="shared" si="4"/>
        <v>1</v>
      </c>
      <c r="W26" s="30">
        <f t="shared" si="5"/>
        <v>1</v>
      </c>
      <c r="X26" s="30">
        <f t="shared" si="6"/>
        <v>1</v>
      </c>
      <c r="Y26" s="30">
        <f t="shared" si="7"/>
        <v>1</v>
      </c>
      <c r="Z26" s="30">
        <f t="shared" si="8"/>
        <v>1</v>
      </c>
      <c r="AA26" s="30">
        <f t="shared" si="9"/>
        <v>18.05</v>
      </c>
      <c r="AB26" s="30">
        <f t="shared" si="10"/>
        <v>1.27</v>
      </c>
      <c r="AC26" s="30">
        <f t="shared" si="11"/>
        <v>5.38</v>
      </c>
      <c r="AD26" s="30">
        <f t="shared" si="12"/>
        <v>61.75</v>
      </c>
    </row>
    <row r="27" spans="1:30" ht="19.5" customHeight="1" x14ac:dyDescent="0.25">
      <c r="A27" s="16" t="s">
        <v>30</v>
      </c>
      <c r="B27" s="17"/>
      <c r="C27" s="17" t="s">
        <v>211</v>
      </c>
      <c r="D27" s="18">
        <v>2</v>
      </c>
      <c r="E27" s="5" t="s">
        <v>88</v>
      </c>
      <c r="F27" s="19">
        <v>1.2</v>
      </c>
      <c r="G27" s="19">
        <v>9.06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20.75</v>
      </c>
      <c r="O27" s="19">
        <v>2.5</v>
      </c>
      <c r="P27" s="19">
        <v>1.87</v>
      </c>
      <c r="Q27" s="19">
        <v>64.62</v>
      </c>
      <c r="S27" s="30">
        <f t="shared" si="1"/>
        <v>1.2</v>
      </c>
      <c r="T27" s="30">
        <f t="shared" si="2"/>
        <v>9.06</v>
      </c>
      <c r="U27" s="30">
        <f t="shared" si="3"/>
        <v>1</v>
      </c>
      <c r="V27" s="30">
        <f t="shared" si="4"/>
        <v>1</v>
      </c>
      <c r="W27" s="30">
        <f t="shared" si="5"/>
        <v>1</v>
      </c>
      <c r="X27" s="30">
        <f t="shared" si="6"/>
        <v>1</v>
      </c>
      <c r="Y27" s="30">
        <f t="shared" si="7"/>
        <v>1</v>
      </c>
      <c r="Z27" s="30">
        <f t="shared" si="8"/>
        <v>1</v>
      </c>
      <c r="AA27" s="30">
        <f t="shared" si="9"/>
        <v>20.75</v>
      </c>
      <c r="AB27" s="30">
        <f t="shared" si="10"/>
        <v>2.5</v>
      </c>
      <c r="AC27" s="30">
        <f t="shared" si="11"/>
        <v>1.87</v>
      </c>
      <c r="AD27" s="30">
        <f t="shared" si="12"/>
        <v>64.62</v>
      </c>
    </row>
    <row r="28" spans="1:30" ht="19.5" customHeight="1" x14ac:dyDescent="0.25">
      <c r="A28" s="16" t="s">
        <v>31</v>
      </c>
      <c r="B28" s="17"/>
      <c r="C28" s="17" t="s">
        <v>211</v>
      </c>
      <c r="D28" s="18">
        <v>2</v>
      </c>
      <c r="E28" s="5" t="s">
        <v>89</v>
      </c>
      <c r="F28" s="19">
        <v>1.1100000000000001</v>
      </c>
      <c r="G28" s="19">
        <v>10.58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19.170000000000002</v>
      </c>
      <c r="O28" s="19">
        <v>2.33</v>
      </c>
      <c r="P28" s="19">
        <v>2.13</v>
      </c>
      <c r="Q28" s="19">
        <v>64.69</v>
      </c>
      <c r="S28" s="30">
        <f t="shared" si="1"/>
        <v>1.1100000000000001</v>
      </c>
      <c r="T28" s="30">
        <f t="shared" si="2"/>
        <v>10.58</v>
      </c>
      <c r="U28" s="30">
        <f t="shared" si="3"/>
        <v>1</v>
      </c>
      <c r="V28" s="30">
        <f t="shared" si="4"/>
        <v>1</v>
      </c>
      <c r="W28" s="30">
        <f t="shared" si="5"/>
        <v>1</v>
      </c>
      <c r="X28" s="30">
        <f t="shared" si="6"/>
        <v>1</v>
      </c>
      <c r="Y28" s="30">
        <f t="shared" si="7"/>
        <v>1</v>
      </c>
      <c r="Z28" s="30">
        <f t="shared" si="8"/>
        <v>1</v>
      </c>
      <c r="AA28" s="30">
        <f t="shared" si="9"/>
        <v>19.170000000000002</v>
      </c>
      <c r="AB28" s="30">
        <f t="shared" si="10"/>
        <v>2.33</v>
      </c>
      <c r="AC28" s="30">
        <f t="shared" si="11"/>
        <v>2.13</v>
      </c>
      <c r="AD28" s="30">
        <f t="shared" si="12"/>
        <v>64.69</v>
      </c>
    </row>
    <row r="29" spans="1:30" ht="19.5" customHeight="1" x14ac:dyDescent="0.25">
      <c r="A29" s="16" t="s">
        <v>32</v>
      </c>
      <c r="B29" s="17"/>
      <c r="C29" s="17" t="s">
        <v>211</v>
      </c>
      <c r="D29" s="18">
        <v>2</v>
      </c>
      <c r="E29" s="5" t="s">
        <v>90</v>
      </c>
      <c r="F29" s="19">
        <v>0.51</v>
      </c>
      <c r="G29" s="19">
        <v>10.97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18.48</v>
      </c>
      <c r="O29" s="19">
        <v>1.81</v>
      </c>
      <c r="P29" s="19">
        <v>1.18</v>
      </c>
      <c r="Q29" s="19">
        <v>67.040000000000006</v>
      </c>
      <c r="S29" s="30">
        <f t="shared" si="1"/>
        <v>1</v>
      </c>
      <c r="T29" s="30">
        <f t="shared" si="2"/>
        <v>10.97</v>
      </c>
      <c r="U29" s="30">
        <f t="shared" si="3"/>
        <v>1</v>
      </c>
      <c r="V29" s="30">
        <f t="shared" si="4"/>
        <v>1</v>
      </c>
      <c r="W29" s="30">
        <f t="shared" si="5"/>
        <v>1</v>
      </c>
      <c r="X29" s="30">
        <f t="shared" si="6"/>
        <v>1</v>
      </c>
      <c r="Y29" s="30">
        <f t="shared" si="7"/>
        <v>1</v>
      </c>
      <c r="Z29" s="30">
        <f t="shared" si="8"/>
        <v>1</v>
      </c>
      <c r="AA29" s="30">
        <f t="shared" si="9"/>
        <v>18.48</v>
      </c>
      <c r="AB29" s="30">
        <f t="shared" si="10"/>
        <v>1.81</v>
      </c>
      <c r="AC29" s="30">
        <f t="shared" si="11"/>
        <v>1.18</v>
      </c>
      <c r="AD29" s="30">
        <f t="shared" si="12"/>
        <v>67.040000000000006</v>
      </c>
    </row>
    <row r="30" spans="1:30" ht="19.5" customHeight="1" x14ac:dyDescent="0.25">
      <c r="A30" s="16" t="s">
        <v>33</v>
      </c>
      <c r="B30" s="17"/>
      <c r="C30" s="17" t="s">
        <v>211</v>
      </c>
      <c r="D30" s="18">
        <v>2</v>
      </c>
      <c r="E30" s="5" t="s">
        <v>91</v>
      </c>
      <c r="F30" s="19">
        <v>0.33</v>
      </c>
      <c r="G30" s="19">
        <v>11.26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16.77</v>
      </c>
      <c r="O30" s="19">
        <v>1.78</v>
      </c>
      <c r="P30" s="19">
        <v>0.94</v>
      </c>
      <c r="Q30" s="19">
        <v>68.92</v>
      </c>
      <c r="S30" s="30">
        <f t="shared" si="1"/>
        <v>1</v>
      </c>
      <c r="T30" s="30">
        <f t="shared" si="2"/>
        <v>11.26</v>
      </c>
      <c r="U30" s="30">
        <f t="shared" si="3"/>
        <v>1</v>
      </c>
      <c r="V30" s="30">
        <f t="shared" si="4"/>
        <v>1</v>
      </c>
      <c r="W30" s="30">
        <f t="shared" si="5"/>
        <v>1</v>
      </c>
      <c r="X30" s="30">
        <f t="shared" si="6"/>
        <v>1</v>
      </c>
      <c r="Y30" s="30">
        <f t="shared" si="7"/>
        <v>1</v>
      </c>
      <c r="Z30" s="30">
        <f t="shared" si="8"/>
        <v>1</v>
      </c>
      <c r="AA30" s="30">
        <f t="shared" si="9"/>
        <v>16.77</v>
      </c>
      <c r="AB30" s="30">
        <f t="shared" si="10"/>
        <v>1.78</v>
      </c>
      <c r="AC30" s="30">
        <f t="shared" si="11"/>
        <v>1</v>
      </c>
      <c r="AD30" s="30">
        <f t="shared" si="12"/>
        <v>68.92</v>
      </c>
    </row>
    <row r="31" spans="1:30" ht="19.5" customHeight="1" x14ac:dyDescent="0.25">
      <c r="A31" s="16" t="s">
        <v>34</v>
      </c>
      <c r="B31" s="17"/>
      <c r="C31" s="17" t="s">
        <v>211</v>
      </c>
      <c r="D31" s="18">
        <v>2</v>
      </c>
      <c r="E31" s="5" t="s">
        <v>92</v>
      </c>
      <c r="F31" s="19">
        <v>0</v>
      </c>
      <c r="G31" s="19">
        <v>8.6199999999999992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25.72</v>
      </c>
      <c r="O31" s="19">
        <v>1.19</v>
      </c>
      <c r="P31" s="19">
        <v>1.1200000000000001</v>
      </c>
      <c r="Q31" s="19">
        <v>63.35</v>
      </c>
      <c r="S31" s="30">
        <f t="shared" si="1"/>
        <v>1</v>
      </c>
      <c r="T31" s="30">
        <f t="shared" si="2"/>
        <v>8.6199999999999992</v>
      </c>
      <c r="U31" s="30">
        <f t="shared" si="3"/>
        <v>1</v>
      </c>
      <c r="V31" s="30">
        <f t="shared" si="4"/>
        <v>1</v>
      </c>
      <c r="W31" s="30">
        <f t="shared" si="5"/>
        <v>1</v>
      </c>
      <c r="X31" s="30">
        <f t="shared" si="6"/>
        <v>1</v>
      </c>
      <c r="Y31" s="30">
        <f t="shared" si="7"/>
        <v>1</v>
      </c>
      <c r="Z31" s="30">
        <f t="shared" si="8"/>
        <v>1</v>
      </c>
      <c r="AA31" s="30">
        <f t="shared" si="9"/>
        <v>25.72</v>
      </c>
      <c r="AB31" s="30">
        <f t="shared" si="10"/>
        <v>1.19</v>
      </c>
      <c r="AC31" s="30">
        <f t="shared" si="11"/>
        <v>1.1200000000000001</v>
      </c>
      <c r="AD31" s="30">
        <f t="shared" si="12"/>
        <v>63.35</v>
      </c>
    </row>
    <row r="32" spans="1:30" ht="19.5" customHeight="1" x14ac:dyDescent="0.25">
      <c r="A32" s="16" t="s">
        <v>35</v>
      </c>
      <c r="B32" s="17"/>
      <c r="C32" s="17" t="s">
        <v>211</v>
      </c>
      <c r="D32" s="18">
        <v>2</v>
      </c>
      <c r="E32" s="5" t="s">
        <v>93</v>
      </c>
      <c r="F32" s="19">
        <v>1.06</v>
      </c>
      <c r="G32" s="19">
        <v>9.57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24.92</v>
      </c>
      <c r="O32" s="19">
        <v>1.64</v>
      </c>
      <c r="P32" s="19">
        <v>1.64</v>
      </c>
      <c r="Q32" s="19">
        <v>61.17</v>
      </c>
      <c r="S32" s="30">
        <f t="shared" si="1"/>
        <v>1.06</v>
      </c>
      <c r="T32" s="30">
        <f t="shared" si="2"/>
        <v>9.57</v>
      </c>
      <c r="U32" s="30">
        <f t="shared" si="3"/>
        <v>1</v>
      </c>
      <c r="V32" s="30">
        <f t="shared" si="4"/>
        <v>1</v>
      </c>
      <c r="W32" s="30">
        <f t="shared" si="5"/>
        <v>1</v>
      </c>
      <c r="X32" s="30">
        <f t="shared" si="6"/>
        <v>1</v>
      </c>
      <c r="Y32" s="30">
        <f t="shared" si="7"/>
        <v>1</v>
      </c>
      <c r="Z32" s="30">
        <f t="shared" si="8"/>
        <v>1</v>
      </c>
      <c r="AA32" s="30">
        <f t="shared" si="9"/>
        <v>24.92</v>
      </c>
      <c r="AB32" s="30">
        <f t="shared" si="10"/>
        <v>1.64</v>
      </c>
      <c r="AC32" s="30">
        <f t="shared" si="11"/>
        <v>1.64</v>
      </c>
      <c r="AD32" s="30">
        <f t="shared" si="12"/>
        <v>61.17</v>
      </c>
    </row>
    <row r="33" spans="1:30" ht="19.5" customHeight="1" x14ac:dyDescent="0.25">
      <c r="A33" s="16" t="s">
        <v>36</v>
      </c>
      <c r="B33" s="17"/>
      <c r="C33" s="17" t="s">
        <v>211</v>
      </c>
      <c r="D33" s="18">
        <v>2</v>
      </c>
      <c r="E33" s="5" t="s">
        <v>94</v>
      </c>
      <c r="F33" s="19">
        <v>0</v>
      </c>
      <c r="G33" s="19">
        <v>11.28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17.91</v>
      </c>
      <c r="O33" s="19">
        <v>3.22</v>
      </c>
      <c r="P33" s="19">
        <v>1.76</v>
      </c>
      <c r="Q33" s="19">
        <v>65.84</v>
      </c>
      <c r="S33" s="30">
        <f t="shared" si="1"/>
        <v>1</v>
      </c>
      <c r="T33" s="30">
        <f t="shared" si="2"/>
        <v>11.28</v>
      </c>
      <c r="U33" s="30">
        <f t="shared" si="3"/>
        <v>1</v>
      </c>
      <c r="V33" s="30">
        <f t="shared" si="4"/>
        <v>1</v>
      </c>
      <c r="W33" s="30">
        <f t="shared" si="5"/>
        <v>1</v>
      </c>
      <c r="X33" s="30">
        <f t="shared" si="6"/>
        <v>1</v>
      </c>
      <c r="Y33" s="30">
        <f t="shared" si="7"/>
        <v>1</v>
      </c>
      <c r="Z33" s="30">
        <f t="shared" si="8"/>
        <v>1</v>
      </c>
      <c r="AA33" s="30">
        <f t="shared" si="9"/>
        <v>17.91</v>
      </c>
      <c r="AB33" s="30">
        <f t="shared" si="10"/>
        <v>3.22</v>
      </c>
      <c r="AC33" s="30">
        <f t="shared" si="11"/>
        <v>1.76</v>
      </c>
      <c r="AD33" s="30">
        <f t="shared" si="12"/>
        <v>65.84</v>
      </c>
    </row>
    <row r="34" spans="1:30" ht="19.5" customHeight="1" x14ac:dyDescent="0.25">
      <c r="A34" s="16" t="s">
        <v>37</v>
      </c>
      <c r="B34" s="17"/>
      <c r="C34" s="17" t="s">
        <v>211</v>
      </c>
      <c r="D34" s="18">
        <v>2</v>
      </c>
      <c r="E34" s="5" t="s">
        <v>95</v>
      </c>
      <c r="F34" s="19">
        <v>0.57999999999999996</v>
      </c>
      <c r="G34" s="19">
        <v>10.93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16.93</v>
      </c>
      <c r="O34" s="19">
        <v>5.07</v>
      </c>
      <c r="P34" s="19">
        <v>1.05</v>
      </c>
      <c r="Q34" s="19">
        <v>65.44</v>
      </c>
      <c r="S34" s="30">
        <f t="shared" si="1"/>
        <v>1</v>
      </c>
      <c r="T34" s="30">
        <f t="shared" si="2"/>
        <v>10.93</v>
      </c>
      <c r="U34" s="30">
        <f t="shared" si="3"/>
        <v>1</v>
      </c>
      <c r="V34" s="30">
        <f t="shared" si="4"/>
        <v>1</v>
      </c>
      <c r="W34" s="30">
        <f t="shared" si="5"/>
        <v>1</v>
      </c>
      <c r="X34" s="30">
        <f t="shared" si="6"/>
        <v>1</v>
      </c>
      <c r="Y34" s="30">
        <f t="shared" si="7"/>
        <v>1</v>
      </c>
      <c r="Z34" s="30">
        <f t="shared" si="8"/>
        <v>1</v>
      </c>
      <c r="AA34" s="30">
        <f t="shared" si="9"/>
        <v>16.93</v>
      </c>
      <c r="AB34" s="30">
        <f t="shared" si="10"/>
        <v>5.07</v>
      </c>
      <c r="AC34" s="30">
        <f t="shared" si="11"/>
        <v>1.05</v>
      </c>
      <c r="AD34" s="30">
        <f t="shared" si="12"/>
        <v>65.44</v>
      </c>
    </row>
    <row r="35" spans="1:30" ht="19.5" customHeight="1" x14ac:dyDescent="0.25">
      <c r="A35" s="16" t="s">
        <v>96</v>
      </c>
      <c r="B35" s="17"/>
      <c r="C35" s="17" t="s">
        <v>211</v>
      </c>
      <c r="D35" s="18">
        <v>2</v>
      </c>
      <c r="E35" s="5" t="s">
        <v>97</v>
      </c>
      <c r="F35" s="19">
        <v>0.11</v>
      </c>
      <c r="G35" s="19">
        <v>8.08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17.2</v>
      </c>
      <c r="O35" s="19">
        <v>5.0599999999999996</v>
      </c>
      <c r="P35" s="19">
        <v>0</v>
      </c>
      <c r="Q35" s="19">
        <v>69.55</v>
      </c>
      <c r="S35" s="30">
        <f t="shared" si="1"/>
        <v>1</v>
      </c>
      <c r="T35" s="30">
        <f t="shared" si="2"/>
        <v>8.08</v>
      </c>
      <c r="U35" s="30">
        <f t="shared" si="3"/>
        <v>1</v>
      </c>
      <c r="V35" s="30">
        <f t="shared" si="4"/>
        <v>1</v>
      </c>
      <c r="W35" s="30">
        <f t="shared" si="5"/>
        <v>1</v>
      </c>
      <c r="X35" s="30">
        <f t="shared" si="6"/>
        <v>1</v>
      </c>
      <c r="Y35" s="30">
        <f t="shared" si="7"/>
        <v>1</v>
      </c>
      <c r="Z35" s="30">
        <f t="shared" si="8"/>
        <v>1</v>
      </c>
      <c r="AA35" s="30">
        <f t="shared" si="9"/>
        <v>17.2</v>
      </c>
      <c r="AB35" s="30">
        <f t="shared" si="10"/>
        <v>5.0599999999999996</v>
      </c>
      <c r="AC35" s="30">
        <f t="shared" si="11"/>
        <v>1</v>
      </c>
      <c r="AD35" s="30">
        <f t="shared" si="12"/>
        <v>69.55</v>
      </c>
    </row>
    <row r="36" spans="1:30" ht="19.5" customHeight="1" x14ac:dyDescent="0.25">
      <c r="A36" s="16" t="s">
        <v>38</v>
      </c>
      <c r="B36" s="17"/>
      <c r="C36" s="17" t="s">
        <v>211</v>
      </c>
      <c r="D36" s="18">
        <v>2</v>
      </c>
      <c r="E36" s="5" t="s">
        <v>98</v>
      </c>
      <c r="F36" s="19">
        <v>0</v>
      </c>
      <c r="G36" s="19">
        <v>8.6300000000000008</v>
      </c>
      <c r="H36" s="19">
        <v>0</v>
      </c>
      <c r="I36" s="19">
        <v>0</v>
      </c>
      <c r="J36" s="19">
        <v>0</v>
      </c>
      <c r="K36" s="19">
        <v>0</v>
      </c>
      <c r="L36" s="19">
        <v>9.43</v>
      </c>
      <c r="M36" s="19">
        <v>0</v>
      </c>
      <c r="N36" s="19">
        <v>14.76</v>
      </c>
      <c r="O36" s="19">
        <v>12.13</v>
      </c>
      <c r="P36" s="19">
        <v>1.53</v>
      </c>
      <c r="Q36" s="19">
        <v>53.51</v>
      </c>
      <c r="S36" s="30">
        <f t="shared" si="1"/>
        <v>1</v>
      </c>
      <c r="T36" s="30">
        <f t="shared" si="2"/>
        <v>8.6300000000000008</v>
      </c>
      <c r="U36" s="30">
        <f t="shared" si="3"/>
        <v>1</v>
      </c>
      <c r="V36" s="30">
        <f t="shared" si="4"/>
        <v>1</v>
      </c>
      <c r="W36" s="30">
        <f t="shared" si="5"/>
        <v>1</v>
      </c>
      <c r="X36" s="30">
        <f t="shared" si="6"/>
        <v>1</v>
      </c>
      <c r="Y36" s="30">
        <f t="shared" si="7"/>
        <v>9.43</v>
      </c>
      <c r="Z36" s="30">
        <f t="shared" si="8"/>
        <v>1</v>
      </c>
      <c r="AA36" s="30">
        <f t="shared" si="9"/>
        <v>14.76</v>
      </c>
      <c r="AB36" s="30">
        <f t="shared" si="10"/>
        <v>12.13</v>
      </c>
      <c r="AC36" s="30">
        <f t="shared" si="11"/>
        <v>1.53</v>
      </c>
      <c r="AD36" s="30">
        <f t="shared" si="12"/>
        <v>53.51</v>
      </c>
    </row>
    <row r="37" spans="1:30" ht="19.5" customHeight="1" x14ac:dyDescent="0.25">
      <c r="A37" s="16" t="s">
        <v>39</v>
      </c>
      <c r="B37" s="17"/>
      <c r="C37" s="17" t="s">
        <v>211</v>
      </c>
      <c r="D37" s="18">
        <v>2</v>
      </c>
      <c r="E37" s="5" t="s">
        <v>99</v>
      </c>
      <c r="F37" s="19">
        <v>0</v>
      </c>
      <c r="G37" s="19">
        <v>9.65</v>
      </c>
      <c r="H37" s="19">
        <v>0</v>
      </c>
      <c r="I37" s="19">
        <v>0</v>
      </c>
      <c r="J37" s="19">
        <v>0</v>
      </c>
      <c r="K37" s="19">
        <v>0</v>
      </c>
      <c r="L37" s="19">
        <v>8.57</v>
      </c>
      <c r="M37" s="19">
        <v>0</v>
      </c>
      <c r="N37" s="19">
        <v>16.5</v>
      </c>
      <c r="O37" s="19">
        <v>10.83</v>
      </c>
      <c r="P37" s="19">
        <v>0</v>
      </c>
      <c r="Q37" s="19">
        <v>54.46</v>
      </c>
      <c r="S37" s="30">
        <f t="shared" si="1"/>
        <v>1</v>
      </c>
      <c r="T37" s="30">
        <f t="shared" si="2"/>
        <v>9.65</v>
      </c>
      <c r="U37" s="30">
        <f t="shared" si="3"/>
        <v>1</v>
      </c>
      <c r="V37" s="30">
        <f t="shared" si="4"/>
        <v>1</v>
      </c>
      <c r="W37" s="30">
        <f t="shared" si="5"/>
        <v>1</v>
      </c>
      <c r="X37" s="30">
        <f t="shared" si="6"/>
        <v>1</v>
      </c>
      <c r="Y37" s="30">
        <f t="shared" si="7"/>
        <v>8.57</v>
      </c>
      <c r="Z37" s="30">
        <f t="shared" si="8"/>
        <v>1</v>
      </c>
      <c r="AA37" s="30">
        <f t="shared" si="9"/>
        <v>16.5</v>
      </c>
      <c r="AB37" s="30">
        <f t="shared" si="10"/>
        <v>10.83</v>
      </c>
      <c r="AC37" s="30">
        <f t="shared" si="11"/>
        <v>1</v>
      </c>
      <c r="AD37" s="30">
        <f t="shared" si="12"/>
        <v>54.46</v>
      </c>
    </row>
    <row r="38" spans="1:30" ht="19.5" customHeight="1" x14ac:dyDescent="0.25">
      <c r="A38" s="16" t="s">
        <v>40</v>
      </c>
      <c r="B38" s="17"/>
      <c r="C38" s="17" t="s">
        <v>211</v>
      </c>
      <c r="D38" s="18">
        <v>2</v>
      </c>
      <c r="E38" s="5" t="s">
        <v>100</v>
      </c>
      <c r="F38" s="19">
        <v>0</v>
      </c>
      <c r="G38" s="19">
        <v>9.81</v>
      </c>
      <c r="H38" s="19">
        <v>0</v>
      </c>
      <c r="I38" s="19">
        <v>0</v>
      </c>
      <c r="J38" s="19">
        <v>0</v>
      </c>
      <c r="K38" s="19">
        <v>0</v>
      </c>
      <c r="L38" s="19">
        <v>8.36</v>
      </c>
      <c r="M38" s="19">
        <v>0</v>
      </c>
      <c r="N38" s="19">
        <v>17.010000000000002</v>
      </c>
      <c r="O38" s="19">
        <v>9.4</v>
      </c>
      <c r="P38" s="19">
        <v>0</v>
      </c>
      <c r="Q38" s="19">
        <v>55.42</v>
      </c>
      <c r="S38" s="30">
        <f t="shared" si="1"/>
        <v>1</v>
      </c>
      <c r="T38" s="30">
        <f t="shared" si="2"/>
        <v>9.81</v>
      </c>
      <c r="U38" s="30">
        <f t="shared" si="3"/>
        <v>1</v>
      </c>
      <c r="V38" s="30">
        <f t="shared" si="4"/>
        <v>1</v>
      </c>
      <c r="W38" s="30">
        <f t="shared" si="5"/>
        <v>1</v>
      </c>
      <c r="X38" s="30">
        <f t="shared" si="6"/>
        <v>1</v>
      </c>
      <c r="Y38" s="30">
        <f t="shared" si="7"/>
        <v>8.36</v>
      </c>
      <c r="Z38" s="30">
        <f t="shared" si="8"/>
        <v>1</v>
      </c>
      <c r="AA38" s="30">
        <f t="shared" si="9"/>
        <v>17.010000000000002</v>
      </c>
      <c r="AB38" s="30">
        <f t="shared" si="10"/>
        <v>9.4</v>
      </c>
      <c r="AC38" s="30">
        <f t="shared" si="11"/>
        <v>1</v>
      </c>
      <c r="AD38" s="30">
        <f t="shared" si="12"/>
        <v>55.42</v>
      </c>
    </row>
    <row r="39" spans="1:30" ht="19.5" customHeight="1" x14ac:dyDescent="0.25">
      <c r="A39" s="16" t="s">
        <v>41</v>
      </c>
      <c r="B39" s="17"/>
      <c r="C39" s="17" t="s">
        <v>211</v>
      </c>
      <c r="D39" s="18">
        <v>2</v>
      </c>
      <c r="E39" s="5" t="s">
        <v>101</v>
      </c>
      <c r="F39" s="19">
        <v>0</v>
      </c>
      <c r="G39" s="19">
        <v>9.9600000000000009</v>
      </c>
      <c r="H39" s="19">
        <v>0</v>
      </c>
      <c r="I39" s="19">
        <v>0</v>
      </c>
      <c r="J39" s="19">
        <v>0</v>
      </c>
      <c r="K39" s="19">
        <v>0</v>
      </c>
      <c r="L39" s="19">
        <v>7.49</v>
      </c>
      <c r="M39" s="19">
        <v>0</v>
      </c>
      <c r="N39" s="19">
        <v>12.9</v>
      </c>
      <c r="O39" s="19">
        <v>6</v>
      </c>
      <c r="P39" s="19">
        <v>0</v>
      </c>
      <c r="Q39" s="19">
        <v>63.65</v>
      </c>
      <c r="S39" s="30">
        <f t="shared" si="1"/>
        <v>1</v>
      </c>
      <c r="T39" s="30">
        <f t="shared" si="2"/>
        <v>9.9600000000000009</v>
      </c>
      <c r="U39" s="30">
        <f t="shared" si="3"/>
        <v>1</v>
      </c>
      <c r="V39" s="30">
        <f t="shared" si="4"/>
        <v>1</v>
      </c>
      <c r="W39" s="30">
        <f t="shared" si="5"/>
        <v>1</v>
      </c>
      <c r="X39" s="30">
        <f t="shared" si="6"/>
        <v>1</v>
      </c>
      <c r="Y39" s="30">
        <f t="shared" si="7"/>
        <v>7.49</v>
      </c>
      <c r="Z39" s="30">
        <f t="shared" si="8"/>
        <v>1</v>
      </c>
      <c r="AA39" s="30">
        <f t="shared" si="9"/>
        <v>12.9</v>
      </c>
      <c r="AB39" s="30">
        <f t="shared" si="10"/>
        <v>6</v>
      </c>
      <c r="AC39" s="30">
        <f t="shared" si="11"/>
        <v>1</v>
      </c>
      <c r="AD39" s="30">
        <f t="shared" si="12"/>
        <v>63.65</v>
      </c>
    </row>
    <row r="40" spans="1:30" ht="19.5" customHeight="1" x14ac:dyDescent="0.25">
      <c r="A40" s="16" t="s">
        <v>42</v>
      </c>
      <c r="B40" s="17"/>
      <c r="C40" s="17" t="s">
        <v>211</v>
      </c>
      <c r="D40" s="18">
        <v>2</v>
      </c>
      <c r="E40" s="5" t="s">
        <v>102</v>
      </c>
      <c r="F40" s="19">
        <v>0</v>
      </c>
      <c r="G40" s="19">
        <v>10.11</v>
      </c>
      <c r="H40" s="19">
        <v>0</v>
      </c>
      <c r="I40" s="19">
        <v>0</v>
      </c>
      <c r="J40" s="19">
        <v>0</v>
      </c>
      <c r="K40" s="19">
        <v>0</v>
      </c>
      <c r="L40" s="19">
        <v>9.74</v>
      </c>
      <c r="M40" s="19">
        <v>0</v>
      </c>
      <c r="N40" s="19">
        <v>12.58</v>
      </c>
      <c r="O40" s="19">
        <v>6.28</v>
      </c>
      <c r="P40" s="19">
        <v>0</v>
      </c>
      <c r="Q40" s="19">
        <v>61.3</v>
      </c>
      <c r="S40" s="30">
        <f t="shared" si="1"/>
        <v>1</v>
      </c>
      <c r="T40" s="30">
        <f t="shared" si="2"/>
        <v>10.11</v>
      </c>
      <c r="U40" s="30">
        <f t="shared" si="3"/>
        <v>1</v>
      </c>
      <c r="V40" s="30">
        <f t="shared" si="4"/>
        <v>1</v>
      </c>
      <c r="W40" s="30">
        <f t="shared" si="5"/>
        <v>1</v>
      </c>
      <c r="X40" s="30">
        <f t="shared" si="6"/>
        <v>1</v>
      </c>
      <c r="Y40" s="30">
        <f t="shared" si="7"/>
        <v>9.74</v>
      </c>
      <c r="Z40" s="30">
        <f t="shared" si="8"/>
        <v>1</v>
      </c>
      <c r="AA40" s="30">
        <f t="shared" si="9"/>
        <v>12.58</v>
      </c>
      <c r="AB40" s="30">
        <f t="shared" si="10"/>
        <v>6.28</v>
      </c>
      <c r="AC40" s="30">
        <f t="shared" si="11"/>
        <v>1</v>
      </c>
      <c r="AD40" s="30">
        <f t="shared" si="12"/>
        <v>61.3</v>
      </c>
    </row>
    <row r="41" spans="1:30" ht="19.5" customHeight="1" x14ac:dyDescent="0.25">
      <c r="A41" s="16" t="s">
        <v>43</v>
      </c>
      <c r="B41" s="17"/>
      <c r="C41" s="17" t="s">
        <v>211</v>
      </c>
      <c r="D41" s="18">
        <v>2</v>
      </c>
      <c r="E41" s="5" t="s">
        <v>103</v>
      </c>
      <c r="F41" s="19">
        <v>0</v>
      </c>
      <c r="G41" s="19">
        <v>8.18</v>
      </c>
      <c r="H41" s="19">
        <v>0</v>
      </c>
      <c r="I41" s="19">
        <v>0</v>
      </c>
      <c r="J41" s="19">
        <v>0</v>
      </c>
      <c r="K41" s="19">
        <v>0</v>
      </c>
      <c r="L41" s="19">
        <v>8.8000000000000007</v>
      </c>
      <c r="M41" s="19">
        <v>0</v>
      </c>
      <c r="N41" s="19">
        <v>21.7</v>
      </c>
      <c r="O41" s="19">
        <v>6.11</v>
      </c>
      <c r="P41" s="19">
        <v>0</v>
      </c>
      <c r="Q41" s="19">
        <v>55.21</v>
      </c>
      <c r="S41" s="30">
        <f t="shared" si="1"/>
        <v>1</v>
      </c>
      <c r="T41" s="30">
        <f t="shared" si="2"/>
        <v>8.18</v>
      </c>
      <c r="U41" s="30">
        <f t="shared" si="3"/>
        <v>1</v>
      </c>
      <c r="V41" s="30">
        <f t="shared" si="4"/>
        <v>1</v>
      </c>
      <c r="W41" s="30">
        <f t="shared" si="5"/>
        <v>1</v>
      </c>
      <c r="X41" s="30">
        <f t="shared" si="6"/>
        <v>1</v>
      </c>
      <c r="Y41" s="30">
        <f t="shared" si="7"/>
        <v>8.8000000000000007</v>
      </c>
      <c r="Z41" s="30">
        <f t="shared" si="8"/>
        <v>1</v>
      </c>
      <c r="AA41" s="30">
        <f t="shared" si="9"/>
        <v>21.7</v>
      </c>
      <c r="AB41" s="30">
        <f t="shared" si="10"/>
        <v>6.11</v>
      </c>
      <c r="AC41" s="30">
        <f t="shared" si="11"/>
        <v>1</v>
      </c>
      <c r="AD41" s="30">
        <f t="shared" si="12"/>
        <v>55.21</v>
      </c>
    </row>
    <row r="42" spans="1:30" ht="19.5" customHeight="1" x14ac:dyDescent="0.25">
      <c r="A42" s="16" t="s">
        <v>44</v>
      </c>
      <c r="B42" s="17"/>
      <c r="C42" s="17" t="s">
        <v>211</v>
      </c>
      <c r="D42" s="18">
        <v>2</v>
      </c>
      <c r="E42" s="5" t="s">
        <v>104</v>
      </c>
      <c r="F42" s="19">
        <v>0</v>
      </c>
      <c r="G42" s="19">
        <v>9.26</v>
      </c>
      <c r="H42" s="19">
        <v>0</v>
      </c>
      <c r="I42" s="19">
        <v>0</v>
      </c>
      <c r="J42" s="19">
        <v>0</v>
      </c>
      <c r="K42" s="19">
        <v>0</v>
      </c>
      <c r="L42" s="19">
        <v>7.79</v>
      </c>
      <c r="M42" s="19">
        <v>0</v>
      </c>
      <c r="N42" s="19">
        <v>14.1</v>
      </c>
      <c r="O42" s="19">
        <v>12.98</v>
      </c>
      <c r="P42" s="19">
        <v>0.32</v>
      </c>
      <c r="Q42" s="19">
        <v>55.54</v>
      </c>
      <c r="S42" s="30">
        <f t="shared" si="1"/>
        <v>1</v>
      </c>
      <c r="T42" s="30">
        <f t="shared" si="2"/>
        <v>9.26</v>
      </c>
      <c r="U42" s="30">
        <f t="shared" si="3"/>
        <v>1</v>
      </c>
      <c r="V42" s="30">
        <f t="shared" si="4"/>
        <v>1</v>
      </c>
      <c r="W42" s="30">
        <f t="shared" si="5"/>
        <v>1</v>
      </c>
      <c r="X42" s="30">
        <f t="shared" si="6"/>
        <v>1</v>
      </c>
      <c r="Y42" s="30">
        <f t="shared" si="7"/>
        <v>7.79</v>
      </c>
      <c r="Z42" s="30">
        <f t="shared" si="8"/>
        <v>1</v>
      </c>
      <c r="AA42" s="30">
        <f t="shared" si="9"/>
        <v>14.1</v>
      </c>
      <c r="AB42" s="30">
        <f t="shared" si="10"/>
        <v>12.98</v>
      </c>
      <c r="AC42" s="30">
        <f t="shared" si="11"/>
        <v>1</v>
      </c>
      <c r="AD42" s="30">
        <f t="shared" si="12"/>
        <v>55.54</v>
      </c>
    </row>
    <row r="43" spans="1:30" ht="19.5" customHeight="1" x14ac:dyDescent="0.25">
      <c r="A43" s="16" t="s">
        <v>45</v>
      </c>
      <c r="B43" s="17"/>
      <c r="C43" s="17" t="s">
        <v>211</v>
      </c>
      <c r="D43" s="18">
        <v>2</v>
      </c>
      <c r="E43" s="5" t="s">
        <v>105</v>
      </c>
      <c r="F43" s="19">
        <v>0</v>
      </c>
      <c r="G43" s="19">
        <v>8.09</v>
      </c>
      <c r="H43" s="19">
        <v>0</v>
      </c>
      <c r="I43" s="19">
        <v>3.48</v>
      </c>
      <c r="J43" s="19">
        <v>0</v>
      </c>
      <c r="K43" s="19">
        <v>0</v>
      </c>
      <c r="L43" s="19">
        <v>6.52</v>
      </c>
      <c r="M43" s="19">
        <v>0</v>
      </c>
      <c r="N43" s="19">
        <v>16.05</v>
      </c>
      <c r="O43" s="19">
        <v>9.33</v>
      </c>
      <c r="P43" s="19">
        <v>0.83</v>
      </c>
      <c r="Q43" s="19">
        <v>55.69</v>
      </c>
      <c r="S43" s="30">
        <f t="shared" si="1"/>
        <v>1</v>
      </c>
      <c r="T43" s="30">
        <f t="shared" si="2"/>
        <v>8.09</v>
      </c>
      <c r="U43" s="30">
        <f t="shared" si="3"/>
        <v>1</v>
      </c>
      <c r="V43" s="30">
        <f t="shared" si="4"/>
        <v>3.48</v>
      </c>
      <c r="W43" s="30">
        <f t="shared" si="5"/>
        <v>1</v>
      </c>
      <c r="X43" s="30">
        <f t="shared" si="6"/>
        <v>1</v>
      </c>
      <c r="Y43" s="30">
        <f t="shared" si="7"/>
        <v>6.52</v>
      </c>
      <c r="Z43" s="30">
        <f t="shared" si="8"/>
        <v>1</v>
      </c>
      <c r="AA43" s="30">
        <f t="shared" si="9"/>
        <v>16.05</v>
      </c>
      <c r="AB43" s="30">
        <f t="shared" si="10"/>
        <v>9.33</v>
      </c>
      <c r="AC43" s="30">
        <f t="shared" si="11"/>
        <v>1</v>
      </c>
      <c r="AD43" s="30">
        <f t="shared" si="12"/>
        <v>55.69</v>
      </c>
    </row>
    <row r="44" spans="1:30" ht="19.5" customHeight="1" x14ac:dyDescent="0.25">
      <c r="A44" s="16" t="s">
        <v>46</v>
      </c>
      <c r="B44" s="17"/>
      <c r="C44" s="17" t="s">
        <v>211</v>
      </c>
      <c r="D44" s="18">
        <v>2</v>
      </c>
      <c r="E44" s="5" t="s">
        <v>106</v>
      </c>
      <c r="F44" s="19">
        <v>0</v>
      </c>
      <c r="G44" s="19">
        <v>11</v>
      </c>
      <c r="H44" s="19">
        <v>0</v>
      </c>
      <c r="I44" s="19">
        <v>0</v>
      </c>
      <c r="J44" s="19">
        <v>0</v>
      </c>
      <c r="K44" s="19">
        <v>0</v>
      </c>
      <c r="L44" s="19">
        <v>2.99</v>
      </c>
      <c r="M44" s="19">
        <v>0</v>
      </c>
      <c r="N44" s="19">
        <v>10.98</v>
      </c>
      <c r="O44" s="19">
        <v>11.48</v>
      </c>
      <c r="P44" s="19">
        <v>0</v>
      </c>
      <c r="Q44" s="19">
        <v>63.55</v>
      </c>
      <c r="S44" s="30">
        <f t="shared" si="1"/>
        <v>1</v>
      </c>
      <c r="T44" s="30">
        <f t="shared" si="2"/>
        <v>11</v>
      </c>
      <c r="U44" s="30">
        <f t="shared" si="3"/>
        <v>1</v>
      </c>
      <c r="V44" s="30">
        <f t="shared" si="4"/>
        <v>1</v>
      </c>
      <c r="W44" s="30">
        <f t="shared" si="5"/>
        <v>1</v>
      </c>
      <c r="X44" s="30">
        <f t="shared" si="6"/>
        <v>1</v>
      </c>
      <c r="Y44" s="30">
        <f t="shared" si="7"/>
        <v>2.99</v>
      </c>
      <c r="Z44" s="30">
        <f t="shared" si="8"/>
        <v>1</v>
      </c>
      <c r="AA44" s="30">
        <f t="shared" si="9"/>
        <v>10.98</v>
      </c>
      <c r="AB44" s="30">
        <f t="shared" si="10"/>
        <v>11.48</v>
      </c>
      <c r="AC44" s="30">
        <f t="shared" si="11"/>
        <v>1</v>
      </c>
      <c r="AD44" s="30">
        <f t="shared" si="12"/>
        <v>63.55</v>
      </c>
    </row>
    <row r="45" spans="1:30" ht="19.5" customHeight="1" x14ac:dyDescent="0.25">
      <c r="A45" s="16" t="s">
        <v>47</v>
      </c>
      <c r="B45" s="17"/>
      <c r="C45" s="17" t="s">
        <v>211</v>
      </c>
      <c r="D45" s="18">
        <v>2</v>
      </c>
      <c r="E45" s="5" t="s">
        <v>107</v>
      </c>
      <c r="F45" s="19">
        <v>0</v>
      </c>
      <c r="G45" s="19">
        <v>11.74</v>
      </c>
      <c r="H45" s="19">
        <v>0</v>
      </c>
      <c r="I45" s="19">
        <v>0</v>
      </c>
      <c r="J45" s="19">
        <v>0</v>
      </c>
      <c r="K45" s="19">
        <v>0</v>
      </c>
      <c r="L45" s="19">
        <v>4.76</v>
      </c>
      <c r="M45" s="19">
        <v>0</v>
      </c>
      <c r="N45" s="19">
        <v>10.9</v>
      </c>
      <c r="O45" s="19">
        <v>14.16</v>
      </c>
      <c r="P45" s="19">
        <v>0</v>
      </c>
      <c r="Q45" s="19">
        <v>58.44</v>
      </c>
      <c r="S45" s="30">
        <f t="shared" si="1"/>
        <v>1</v>
      </c>
      <c r="T45" s="30">
        <f t="shared" si="2"/>
        <v>11.74</v>
      </c>
      <c r="U45" s="30">
        <f t="shared" si="3"/>
        <v>1</v>
      </c>
      <c r="V45" s="30">
        <f t="shared" si="4"/>
        <v>1</v>
      </c>
      <c r="W45" s="30">
        <f t="shared" si="5"/>
        <v>1</v>
      </c>
      <c r="X45" s="30">
        <f t="shared" si="6"/>
        <v>1</v>
      </c>
      <c r="Y45" s="30">
        <f t="shared" si="7"/>
        <v>4.76</v>
      </c>
      <c r="Z45" s="30">
        <f t="shared" si="8"/>
        <v>1</v>
      </c>
      <c r="AA45" s="30">
        <f t="shared" si="9"/>
        <v>10.9</v>
      </c>
      <c r="AB45" s="30">
        <f t="shared" si="10"/>
        <v>14.16</v>
      </c>
      <c r="AC45" s="30">
        <f t="shared" si="11"/>
        <v>1</v>
      </c>
      <c r="AD45" s="30">
        <f t="shared" si="12"/>
        <v>58.44</v>
      </c>
    </row>
    <row r="46" spans="1:30" ht="19.5" customHeight="1" x14ac:dyDescent="0.25">
      <c r="A46" s="16" t="s">
        <v>48</v>
      </c>
      <c r="B46" s="17"/>
      <c r="C46" s="17" t="s">
        <v>211</v>
      </c>
      <c r="D46" s="18">
        <v>2</v>
      </c>
      <c r="E46" s="5" t="s">
        <v>108</v>
      </c>
      <c r="F46" s="19">
        <v>0</v>
      </c>
      <c r="G46" s="19">
        <v>8.64</v>
      </c>
      <c r="H46" s="19">
        <v>0</v>
      </c>
      <c r="I46" s="19">
        <v>0</v>
      </c>
      <c r="J46" s="19">
        <v>0</v>
      </c>
      <c r="K46" s="19">
        <v>0</v>
      </c>
      <c r="L46" s="19">
        <v>4.12</v>
      </c>
      <c r="M46" s="19">
        <v>0</v>
      </c>
      <c r="N46" s="19">
        <v>12.57</v>
      </c>
      <c r="O46" s="19">
        <v>9.9</v>
      </c>
      <c r="P46" s="19">
        <v>0</v>
      </c>
      <c r="Q46" s="19">
        <v>64.77</v>
      </c>
      <c r="S46" s="30">
        <f t="shared" si="1"/>
        <v>1</v>
      </c>
      <c r="T46" s="30">
        <f t="shared" si="2"/>
        <v>8.64</v>
      </c>
      <c r="U46" s="30">
        <f t="shared" si="3"/>
        <v>1</v>
      </c>
      <c r="V46" s="30">
        <f t="shared" si="4"/>
        <v>1</v>
      </c>
      <c r="W46" s="30">
        <f t="shared" si="5"/>
        <v>1</v>
      </c>
      <c r="X46" s="30">
        <f t="shared" si="6"/>
        <v>1</v>
      </c>
      <c r="Y46" s="30">
        <f t="shared" si="7"/>
        <v>4.12</v>
      </c>
      <c r="Z46" s="30">
        <f t="shared" si="8"/>
        <v>1</v>
      </c>
      <c r="AA46" s="30">
        <f t="shared" si="9"/>
        <v>12.57</v>
      </c>
      <c r="AB46" s="30">
        <f t="shared" si="10"/>
        <v>9.9</v>
      </c>
      <c r="AC46" s="30">
        <f t="shared" si="11"/>
        <v>1</v>
      </c>
      <c r="AD46" s="30">
        <f t="shared" si="12"/>
        <v>64.77</v>
      </c>
    </row>
    <row r="47" spans="1:30" ht="19.5" customHeight="1" x14ac:dyDescent="0.25">
      <c r="A47" s="16" t="s">
        <v>49</v>
      </c>
      <c r="B47" s="17"/>
      <c r="C47" s="17" t="s">
        <v>211</v>
      </c>
      <c r="D47" s="18">
        <v>2</v>
      </c>
      <c r="E47" s="5" t="s">
        <v>109</v>
      </c>
      <c r="F47" s="19">
        <v>0</v>
      </c>
      <c r="G47" s="19">
        <v>12.69</v>
      </c>
      <c r="H47" s="19">
        <v>0</v>
      </c>
      <c r="I47" s="19">
        <v>0</v>
      </c>
      <c r="J47" s="19">
        <v>0</v>
      </c>
      <c r="K47" s="19">
        <v>0</v>
      </c>
      <c r="L47" s="19">
        <v>4.12</v>
      </c>
      <c r="M47" s="19">
        <v>0</v>
      </c>
      <c r="N47" s="19">
        <v>11.41</v>
      </c>
      <c r="O47" s="19">
        <v>18.579999999999998</v>
      </c>
      <c r="P47" s="19">
        <v>0</v>
      </c>
      <c r="Q47" s="19">
        <v>53.19</v>
      </c>
      <c r="S47" s="30">
        <f t="shared" si="1"/>
        <v>1</v>
      </c>
      <c r="T47" s="30">
        <f t="shared" si="2"/>
        <v>12.69</v>
      </c>
      <c r="U47" s="30">
        <f t="shared" si="3"/>
        <v>1</v>
      </c>
      <c r="V47" s="30">
        <f t="shared" si="4"/>
        <v>1</v>
      </c>
      <c r="W47" s="30">
        <f t="shared" si="5"/>
        <v>1</v>
      </c>
      <c r="X47" s="30">
        <f t="shared" si="6"/>
        <v>1</v>
      </c>
      <c r="Y47" s="30">
        <f t="shared" si="7"/>
        <v>4.12</v>
      </c>
      <c r="Z47" s="30">
        <f t="shared" si="8"/>
        <v>1</v>
      </c>
      <c r="AA47" s="30">
        <f t="shared" si="9"/>
        <v>11.41</v>
      </c>
      <c r="AB47" s="30">
        <f t="shared" si="10"/>
        <v>18.579999999999998</v>
      </c>
      <c r="AC47" s="30">
        <f t="shared" si="11"/>
        <v>1</v>
      </c>
      <c r="AD47" s="30">
        <f t="shared" si="12"/>
        <v>53.19</v>
      </c>
    </row>
    <row r="48" spans="1:30" ht="19.5" customHeight="1" x14ac:dyDescent="0.25">
      <c r="A48" s="16" t="s">
        <v>50</v>
      </c>
      <c r="B48" s="17"/>
      <c r="C48" s="17" t="s">
        <v>211</v>
      </c>
      <c r="D48" s="18">
        <v>2</v>
      </c>
      <c r="E48" s="5" t="s">
        <v>110</v>
      </c>
      <c r="F48" s="19">
        <v>0</v>
      </c>
      <c r="G48" s="19">
        <v>11.32</v>
      </c>
      <c r="H48" s="19">
        <v>0</v>
      </c>
      <c r="I48" s="19">
        <v>0</v>
      </c>
      <c r="J48" s="19">
        <v>0</v>
      </c>
      <c r="K48" s="19">
        <v>0</v>
      </c>
      <c r="L48" s="19">
        <v>4.7699999999999996</v>
      </c>
      <c r="M48" s="19">
        <v>0</v>
      </c>
      <c r="N48" s="19">
        <v>12.86</v>
      </c>
      <c r="O48" s="19">
        <v>8.5</v>
      </c>
      <c r="P48" s="19">
        <v>0</v>
      </c>
      <c r="Q48" s="19">
        <v>62.55</v>
      </c>
      <c r="S48" s="30">
        <f t="shared" si="1"/>
        <v>1</v>
      </c>
      <c r="T48" s="30">
        <f t="shared" si="2"/>
        <v>11.32</v>
      </c>
      <c r="U48" s="30">
        <f t="shared" si="3"/>
        <v>1</v>
      </c>
      <c r="V48" s="30">
        <f t="shared" si="4"/>
        <v>1</v>
      </c>
      <c r="W48" s="30">
        <f t="shared" si="5"/>
        <v>1</v>
      </c>
      <c r="X48" s="30">
        <f t="shared" si="6"/>
        <v>1</v>
      </c>
      <c r="Y48" s="30">
        <f t="shared" si="7"/>
        <v>4.7699999999999996</v>
      </c>
      <c r="Z48" s="30">
        <f t="shared" si="8"/>
        <v>1</v>
      </c>
      <c r="AA48" s="30">
        <f t="shared" si="9"/>
        <v>12.86</v>
      </c>
      <c r="AB48" s="30">
        <f t="shared" si="10"/>
        <v>8.5</v>
      </c>
      <c r="AC48" s="30">
        <f t="shared" si="11"/>
        <v>1</v>
      </c>
      <c r="AD48" s="30">
        <f t="shared" si="12"/>
        <v>62.55</v>
      </c>
    </row>
    <row r="49" spans="1:30" ht="19.5" customHeight="1" x14ac:dyDescent="0.25">
      <c r="A49" s="16" t="s">
        <v>51</v>
      </c>
      <c r="B49" s="17"/>
      <c r="C49" s="17" t="s">
        <v>211</v>
      </c>
      <c r="D49" s="18">
        <v>2</v>
      </c>
      <c r="E49" s="5" t="s">
        <v>111</v>
      </c>
      <c r="F49" s="19">
        <v>0.48</v>
      </c>
      <c r="G49" s="19">
        <v>10.39</v>
      </c>
      <c r="H49" s="19">
        <v>0</v>
      </c>
      <c r="I49" s="19">
        <v>0</v>
      </c>
      <c r="J49" s="19">
        <v>0</v>
      </c>
      <c r="K49" s="19">
        <v>0</v>
      </c>
      <c r="L49" s="19">
        <v>6.56</v>
      </c>
      <c r="M49" s="19">
        <v>0</v>
      </c>
      <c r="N49" s="19">
        <v>13.53</v>
      </c>
      <c r="O49" s="19">
        <v>6.7</v>
      </c>
      <c r="P49" s="19">
        <v>1.64</v>
      </c>
      <c r="Q49" s="19">
        <v>60.7</v>
      </c>
      <c r="S49" s="30">
        <f t="shared" si="1"/>
        <v>1</v>
      </c>
      <c r="T49" s="30">
        <f t="shared" si="2"/>
        <v>10.39</v>
      </c>
      <c r="U49" s="30">
        <f t="shared" si="3"/>
        <v>1</v>
      </c>
      <c r="V49" s="30">
        <f t="shared" si="4"/>
        <v>1</v>
      </c>
      <c r="W49" s="30">
        <f t="shared" si="5"/>
        <v>1</v>
      </c>
      <c r="X49" s="30">
        <f t="shared" si="6"/>
        <v>1</v>
      </c>
      <c r="Y49" s="30">
        <f t="shared" si="7"/>
        <v>6.56</v>
      </c>
      <c r="Z49" s="30">
        <f t="shared" si="8"/>
        <v>1</v>
      </c>
      <c r="AA49" s="30">
        <f t="shared" si="9"/>
        <v>13.53</v>
      </c>
      <c r="AB49" s="30">
        <f t="shared" si="10"/>
        <v>6.7</v>
      </c>
      <c r="AC49" s="30">
        <f t="shared" si="11"/>
        <v>1.64</v>
      </c>
      <c r="AD49" s="30">
        <f t="shared" si="12"/>
        <v>60.7</v>
      </c>
    </row>
    <row r="50" spans="1:30" ht="19.5" customHeight="1" x14ac:dyDescent="0.25">
      <c r="A50" s="16" t="s">
        <v>52</v>
      </c>
      <c r="B50" s="17"/>
      <c r="C50" s="17" t="s">
        <v>211</v>
      </c>
      <c r="D50" s="18">
        <v>2</v>
      </c>
      <c r="E50" s="5" t="s">
        <v>112</v>
      </c>
      <c r="F50" s="19">
        <v>0.76</v>
      </c>
      <c r="G50" s="19">
        <v>9.48</v>
      </c>
      <c r="H50" s="19">
        <v>0</v>
      </c>
      <c r="I50" s="19">
        <v>0</v>
      </c>
      <c r="J50" s="19">
        <v>0</v>
      </c>
      <c r="K50" s="19">
        <v>0</v>
      </c>
      <c r="L50" s="19">
        <v>2.93</v>
      </c>
      <c r="M50" s="19">
        <v>0.28999999999999998</v>
      </c>
      <c r="N50" s="19">
        <v>16.02</v>
      </c>
      <c r="O50" s="19">
        <v>5.66</v>
      </c>
      <c r="P50" s="19">
        <v>1.01</v>
      </c>
      <c r="Q50" s="19">
        <v>63.85</v>
      </c>
      <c r="S50" s="30">
        <f t="shared" si="1"/>
        <v>1</v>
      </c>
      <c r="T50" s="30">
        <f t="shared" si="2"/>
        <v>9.48</v>
      </c>
      <c r="U50" s="30">
        <f t="shared" si="3"/>
        <v>1</v>
      </c>
      <c r="V50" s="30">
        <f t="shared" si="4"/>
        <v>1</v>
      </c>
      <c r="W50" s="30">
        <f t="shared" si="5"/>
        <v>1</v>
      </c>
      <c r="X50" s="30">
        <f t="shared" si="6"/>
        <v>1</v>
      </c>
      <c r="Y50" s="30">
        <f t="shared" si="7"/>
        <v>2.93</v>
      </c>
      <c r="Z50" s="30">
        <f t="shared" si="8"/>
        <v>1</v>
      </c>
      <c r="AA50" s="30">
        <f t="shared" si="9"/>
        <v>16.02</v>
      </c>
      <c r="AB50" s="30">
        <f t="shared" si="10"/>
        <v>5.66</v>
      </c>
      <c r="AC50" s="30">
        <f t="shared" si="11"/>
        <v>1.01</v>
      </c>
      <c r="AD50" s="30">
        <f t="shared" si="12"/>
        <v>63.85</v>
      </c>
    </row>
    <row r="51" spans="1:30" ht="19.5" customHeight="1" x14ac:dyDescent="0.25">
      <c r="A51" s="16" t="s">
        <v>53</v>
      </c>
      <c r="B51" s="17"/>
      <c r="C51" s="17" t="s">
        <v>211</v>
      </c>
      <c r="D51" s="18">
        <v>2</v>
      </c>
      <c r="E51" s="5" t="s">
        <v>113</v>
      </c>
      <c r="F51" s="19">
        <v>0.3</v>
      </c>
      <c r="G51" s="19">
        <v>7.89</v>
      </c>
      <c r="H51" s="19">
        <v>0</v>
      </c>
      <c r="I51" s="19">
        <v>0</v>
      </c>
      <c r="J51" s="19">
        <v>0</v>
      </c>
      <c r="K51" s="19">
        <v>0</v>
      </c>
      <c r="L51" s="19">
        <v>1.61</v>
      </c>
      <c r="M51" s="19">
        <v>0.23</v>
      </c>
      <c r="N51" s="19">
        <v>24.03</v>
      </c>
      <c r="O51" s="19">
        <v>6.02</v>
      </c>
      <c r="P51" s="19">
        <v>1.66</v>
      </c>
      <c r="Q51" s="19">
        <v>58.27</v>
      </c>
      <c r="S51" s="30">
        <f t="shared" si="1"/>
        <v>1</v>
      </c>
      <c r="T51" s="30">
        <f t="shared" si="2"/>
        <v>7.89</v>
      </c>
      <c r="U51" s="30">
        <f t="shared" si="3"/>
        <v>1</v>
      </c>
      <c r="V51" s="30">
        <f t="shared" si="4"/>
        <v>1</v>
      </c>
      <c r="W51" s="30">
        <f t="shared" si="5"/>
        <v>1</v>
      </c>
      <c r="X51" s="30">
        <f t="shared" si="6"/>
        <v>1</v>
      </c>
      <c r="Y51" s="30">
        <f t="shared" si="7"/>
        <v>1.61</v>
      </c>
      <c r="Z51" s="30">
        <f t="shared" si="8"/>
        <v>1</v>
      </c>
      <c r="AA51" s="30">
        <f t="shared" si="9"/>
        <v>24.03</v>
      </c>
      <c r="AB51" s="30">
        <f t="shared" si="10"/>
        <v>6.02</v>
      </c>
      <c r="AC51" s="30">
        <f t="shared" si="11"/>
        <v>1.66</v>
      </c>
      <c r="AD51" s="30">
        <f t="shared" si="12"/>
        <v>58.27</v>
      </c>
    </row>
    <row r="53" spans="1:30" ht="19.5" customHeight="1" x14ac:dyDescent="0.25">
      <c r="F53" s="21">
        <f>COUNTIF(F2:F51,0)</f>
        <v>25</v>
      </c>
      <c r="G53" s="21">
        <f t="shared" ref="G53:Q53" si="13">COUNTIF(G2:G51,0)</f>
        <v>0</v>
      </c>
      <c r="H53" s="21">
        <f t="shared" si="13"/>
        <v>33</v>
      </c>
      <c r="I53" s="21">
        <f t="shared" si="13"/>
        <v>36</v>
      </c>
      <c r="J53" s="21">
        <f t="shared" si="13"/>
        <v>50</v>
      </c>
      <c r="K53" s="21">
        <f t="shared" si="13"/>
        <v>50</v>
      </c>
      <c r="L53" s="21">
        <f t="shared" si="13"/>
        <v>27</v>
      </c>
      <c r="M53" s="21">
        <f t="shared" si="13"/>
        <v>41</v>
      </c>
      <c r="N53" s="21">
        <f t="shared" si="13"/>
        <v>0</v>
      </c>
      <c r="O53" s="21">
        <f t="shared" si="13"/>
        <v>0</v>
      </c>
      <c r="P53" s="21">
        <f t="shared" si="13"/>
        <v>15</v>
      </c>
      <c r="Q53" s="21">
        <f t="shared" si="13"/>
        <v>0</v>
      </c>
      <c r="S53" s="26">
        <f>COUNTIF(S2:S51,1)</f>
        <v>36</v>
      </c>
      <c r="T53" s="26">
        <f t="shared" ref="T53:AD53" si="14">COUNTIF(T2:T51,1)</f>
        <v>0</v>
      </c>
      <c r="U53" s="26">
        <f t="shared" si="14"/>
        <v>35</v>
      </c>
      <c r="V53" s="26">
        <f t="shared" si="14"/>
        <v>36</v>
      </c>
      <c r="W53" s="26">
        <f t="shared" si="14"/>
        <v>50</v>
      </c>
      <c r="X53" s="26">
        <f t="shared" si="14"/>
        <v>50</v>
      </c>
      <c r="Y53" s="26">
        <f t="shared" si="14"/>
        <v>27</v>
      </c>
      <c r="Z53" s="26">
        <f t="shared" si="14"/>
        <v>49</v>
      </c>
      <c r="AA53" s="26">
        <f t="shared" si="14"/>
        <v>0</v>
      </c>
      <c r="AB53" s="26">
        <f t="shared" si="14"/>
        <v>0</v>
      </c>
      <c r="AC53" s="26">
        <f t="shared" si="14"/>
        <v>21</v>
      </c>
      <c r="AD53" s="26">
        <f t="shared" si="14"/>
        <v>0</v>
      </c>
    </row>
    <row r="54" spans="1:30" ht="19.5" customHeight="1" x14ac:dyDescent="0.25">
      <c r="F54" s="22">
        <f>F53/50</f>
        <v>0.5</v>
      </c>
      <c r="G54" s="22">
        <f t="shared" ref="G54:Q54" si="15">G53/50</f>
        <v>0</v>
      </c>
      <c r="H54" s="23">
        <f t="shared" si="15"/>
        <v>0.66</v>
      </c>
      <c r="I54" s="23">
        <f t="shared" si="15"/>
        <v>0.72</v>
      </c>
      <c r="J54" s="23">
        <f t="shared" si="15"/>
        <v>1</v>
      </c>
      <c r="K54" s="23">
        <f t="shared" si="15"/>
        <v>1</v>
      </c>
      <c r="L54" s="22">
        <f t="shared" si="15"/>
        <v>0.54</v>
      </c>
      <c r="M54" s="23">
        <f t="shared" si="15"/>
        <v>0.82</v>
      </c>
      <c r="N54" s="22">
        <f t="shared" si="15"/>
        <v>0</v>
      </c>
      <c r="O54" s="22">
        <f t="shared" si="15"/>
        <v>0</v>
      </c>
      <c r="P54" s="22">
        <f t="shared" si="15"/>
        <v>0.3</v>
      </c>
      <c r="Q54" s="22">
        <f t="shared" si="15"/>
        <v>0</v>
      </c>
      <c r="S54" s="27">
        <f>S53/50</f>
        <v>0.72</v>
      </c>
      <c r="T54" s="22">
        <f t="shared" ref="T54:AD54" si="16">T53/50</f>
        <v>0</v>
      </c>
      <c r="U54" s="27">
        <f t="shared" si="16"/>
        <v>0.7</v>
      </c>
      <c r="V54" s="27">
        <f t="shared" si="16"/>
        <v>0.72</v>
      </c>
      <c r="W54" s="27">
        <f t="shared" si="16"/>
        <v>1</v>
      </c>
      <c r="X54" s="27">
        <f t="shared" si="16"/>
        <v>1</v>
      </c>
      <c r="Y54" s="22">
        <f t="shared" si="16"/>
        <v>0.54</v>
      </c>
      <c r="Z54" s="27">
        <f t="shared" si="16"/>
        <v>0.98</v>
      </c>
      <c r="AA54" s="22">
        <f t="shared" si="16"/>
        <v>0</v>
      </c>
      <c r="AB54" s="22">
        <f t="shared" si="16"/>
        <v>0</v>
      </c>
      <c r="AC54" s="22">
        <f t="shared" si="16"/>
        <v>0.42</v>
      </c>
      <c r="AD54" s="22">
        <f t="shared" si="16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46278-B969-4240-B443-3AAB974BEF35}">
  <dimension ref="A1:AB57"/>
  <sheetViews>
    <sheetView topLeftCell="T1" zoomScale="75" zoomScaleNormal="75" workbookViewId="0">
      <pane ySplit="1" topLeftCell="A2" activePane="bottomLeft" state="frozen"/>
      <selection pane="bottomLeft" activeCell="R2" sqref="R2"/>
    </sheetView>
  </sheetViews>
  <sheetFormatPr baseColWidth="10" defaultRowHeight="15" x14ac:dyDescent="0.25"/>
  <cols>
    <col min="1" max="1" width="8.42578125" customWidth="1"/>
    <col min="2" max="8" width="8.7109375" customWidth="1"/>
    <col min="10" max="10" width="11.42578125" style="1"/>
    <col min="11" max="17" width="11.42578125" style="2"/>
    <col min="18" max="18" width="11.42578125" style="1"/>
    <col min="20" max="20" width="11.42578125" style="3"/>
    <col min="21" max="27" width="11.42578125" style="4"/>
    <col min="28" max="28" width="11.42578125" style="2"/>
  </cols>
  <sheetData>
    <row r="1" spans="1:27" x14ac:dyDescent="0.25">
      <c r="A1" s="34" t="s">
        <v>0</v>
      </c>
      <c r="B1" s="35" t="s">
        <v>1</v>
      </c>
      <c r="C1" s="35" t="s">
        <v>2</v>
      </c>
      <c r="D1" s="35" t="s">
        <v>121</v>
      </c>
      <c r="E1" s="35" t="s">
        <v>3</v>
      </c>
      <c r="F1" s="35" t="s">
        <v>4</v>
      </c>
      <c r="G1" s="35" t="s">
        <v>5</v>
      </c>
      <c r="H1" s="35" t="s">
        <v>6</v>
      </c>
      <c r="J1" s="1" t="s">
        <v>0</v>
      </c>
      <c r="K1" s="2" t="s">
        <v>1</v>
      </c>
      <c r="L1" s="2" t="s">
        <v>2</v>
      </c>
      <c r="M1" s="2" t="s">
        <v>121</v>
      </c>
      <c r="N1" s="2" t="s">
        <v>3</v>
      </c>
      <c r="O1" s="2" t="s">
        <v>4</v>
      </c>
      <c r="P1" s="2" t="s">
        <v>5</v>
      </c>
      <c r="Q1" s="2" t="s">
        <v>6</v>
      </c>
      <c r="R1" s="2" t="s">
        <v>124</v>
      </c>
      <c r="T1" s="39" t="s">
        <v>0</v>
      </c>
      <c r="U1" s="40" t="s">
        <v>56</v>
      </c>
      <c r="V1" s="40" t="s">
        <v>58</v>
      </c>
      <c r="W1" s="40" t="s">
        <v>125</v>
      </c>
      <c r="X1" s="40" t="s">
        <v>59</v>
      </c>
      <c r="Y1" s="40" t="s">
        <v>60</v>
      </c>
      <c r="Z1" s="40" t="s">
        <v>57</v>
      </c>
      <c r="AA1" s="40" t="s">
        <v>6</v>
      </c>
    </row>
    <row r="2" spans="1:27" x14ac:dyDescent="0.25">
      <c r="A2" s="36" t="s">
        <v>7</v>
      </c>
      <c r="B2" s="37">
        <v>0</v>
      </c>
      <c r="C2" s="37">
        <v>12.04</v>
      </c>
      <c r="D2" s="37">
        <v>0</v>
      </c>
      <c r="E2" s="37">
        <v>14.57</v>
      </c>
      <c r="F2" s="37">
        <v>9.98</v>
      </c>
      <c r="G2" s="37">
        <v>0</v>
      </c>
      <c r="H2" s="37">
        <v>54.01</v>
      </c>
      <c r="J2" s="1" t="str">
        <f t="shared" ref="J2:J33" si="0">A2</f>
        <v>L019</v>
      </c>
      <c r="K2" s="2">
        <f t="shared" ref="K2:K33" si="1">B2</f>
        <v>0</v>
      </c>
      <c r="L2" s="2">
        <f t="shared" ref="L2:L33" si="2">C2</f>
        <v>12.04</v>
      </c>
      <c r="M2" s="2">
        <f t="shared" ref="M2:M33" si="3">D2</f>
        <v>0</v>
      </c>
      <c r="N2" s="2">
        <f t="shared" ref="N2:N33" si="4">E2</f>
        <v>14.57</v>
      </c>
      <c r="O2" s="2">
        <f t="shared" ref="O2:O33" si="5">F2</f>
        <v>9.98</v>
      </c>
      <c r="P2" s="2">
        <f t="shared" ref="P2:P33" si="6">G2</f>
        <v>0</v>
      </c>
      <c r="Q2" s="2">
        <f t="shared" ref="Q2:Q33" si="7">H2</f>
        <v>54.01</v>
      </c>
      <c r="R2" s="2">
        <f>100/SUM(K2:Q2)</f>
        <v>1.1037527593818985</v>
      </c>
      <c r="T2" s="39" t="str">
        <f>J2</f>
        <v>L019</v>
      </c>
      <c r="U2" s="40">
        <f>$R2*K2</f>
        <v>0</v>
      </c>
      <c r="V2" s="40">
        <f t="shared" ref="V2:AA2" si="8">$R2*L2</f>
        <v>13.289183222958057</v>
      </c>
      <c r="W2" s="40">
        <f t="shared" si="8"/>
        <v>0</v>
      </c>
      <c r="X2" s="40">
        <f t="shared" si="8"/>
        <v>16.081677704194263</v>
      </c>
      <c r="Y2" s="40">
        <f t="shared" si="8"/>
        <v>11.015452538631347</v>
      </c>
      <c r="Z2" s="40">
        <f t="shared" si="8"/>
        <v>0</v>
      </c>
      <c r="AA2" s="40">
        <f t="shared" si="8"/>
        <v>59.613686534216335</v>
      </c>
    </row>
    <row r="3" spans="1:27" x14ac:dyDescent="0.25">
      <c r="A3" s="36" t="s">
        <v>8</v>
      </c>
      <c r="B3" s="37">
        <v>1.95</v>
      </c>
      <c r="C3" s="37">
        <v>10.050000000000001</v>
      </c>
      <c r="D3" s="37">
        <v>0</v>
      </c>
      <c r="E3" s="37">
        <v>16.13</v>
      </c>
      <c r="F3" s="37">
        <v>1.17</v>
      </c>
      <c r="G3" s="37">
        <v>2.5</v>
      </c>
      <c r="H3" s="37">
        <v>64.319999999999993</v>
      </c>
      <c r="J3" s="1" t="str">
        <f t="shared" si="0"/>
        <v>L034</v>
      </c>
      <c r="K3" s="2">
        <f t="shared" si="1"/>
        <v>1.95</v>
      </c>
      <c r="L3" s="2">
        <f t="shared" si="2"/>
        <v>10.050000000000001</v>
      </c>
      <c r="M3" s="2">
        <f t="shared" si="3"/>
        <v>0</v>
      </c>
      <c r="N3" s="2">
        <f t="shared" si="4"/>
        <v>16.13</v>
      </c>
      <c r="O3" s="2">
        <f t="shared" si="5"/>
        <v>1.17</v>
      </c>
      <c r="P3" s="2">
        <f t="shared" si="6"/>
        <v>2.5</v>
      </c>
      <c r="Q3" s="2">
        <f t="shared" si="7"/>
        <v>64.319999999999993</v>
      </c>
      <c r="R3" s="2">
        <f t="shared" ref="R3:R51" si="9">100/SUM(K3:Q3)</f>
        <v>1.0403662089055348</v>
      </c>
      <c r="T3" s="39" t="str">
        <f t="shared" ref="T3:T51" si="10">J3</f>
        <v>L034</v>
      </c>
      <c r="U3" s="40">
        <f t="shared" ref="U3:U51" si="11">$R3*K3</f>
        <v>2.0287141073657926</v>
      </c>
      <c r="V3" s="40">
        <f t="shared" ref="V3:V51" si="12">$R3*L3</f>
        <v>10.455680399500626</v>
      </c>
      <c r="W3" s="40">
        <f t="shared" ref="W3:W51" si="13">$R3*M3</f>
        <v>0</v>
      </c>
      <c r="X3" s="40">
        <f t="shared" ref="X3:X51" si="14">$R3*N3</f>
        <v>16.781106949646276</v>
      </c>
      <c r="Y3" s="40">
        <f t="shared" ref="Y3:Y51" si="15">$R3*O3</f>
        <v>1.2172284644194755</v>
      </c>
      <c r="Z3" s="40">
        <f t="shared" ref="Z3:Z51" si="16">$R3*P3</f>
        <v>2.6009155222638372</v>
      </c>
      <c r="AA3" s="40">
        <f t="shared" ref="AA3:AA51" si="17">$R3*Q3</f>
        <v>66.916354556803995</v>
      </c>
    </row>
    <row r="4" spans="1:27" x14ac:dyDescent="0.25">
      <c r="A4" s="36" t="s">
        <v>9</v>
      </c>
      <c r="B4" s="37">
        <v>2.78</v>
      </c>
      <c r="C4" s="37">
        <v>8.56</v>
      </c>
      <c r="D4" s="37">
        <v>0</v>
      </c>
      <c r="E4" s="37">
        <v>16.47</v>
      </c>
      <c r="F4" s="37">
        <v>4.91</v>
      </c>
      <c r="G4" s="37">
        <v>1.45</v>
      </c>
      <c r="H4" s="37">
        <v>64.31</v>
      </c>
      <c r="J4" s="1" t="str">
        <f t="shared" si="0"/>
        <v>L093</v>
      </c>
      <c r="K4" s="2">
        <f t="shared" si="1"/>
        <v>2.78</v>
      </c>
      <c r="L4" s="2">
        <f t="shared" si="2"/>
        <v>8.56</v>
      </c>
      <c r="M4" s="2">
        <f t="shared" si="3"/>
        <v>0</v>
      </c>
      <c r="N4" s="2">
        <f t="shared" si="4"/>
        <v>16.47</v>
      </c>
      <c r="O4" s="2">
        <f t="shared" si="5"/>
        <v>4.91</v>
      </c>
      <c r="P4" s="2">
        <f t="shared" si="6"/>
        <v>1.45</v>
      </c>
      <c r="Q4" s="2">
        <f t="shared" si="7"/>
        <v>64.31</v>
      </c>
      <c r="R4" s="2">
        <f t="shared" si="9"/>
        <v>1.0154346060113728</v>
      </c>
      <c r="T4" s="39" t="str">
        <f t="shared" si="10"/>
        <v>L093</v>
      </c>
      <c r="U4" s="40">
        <f t="shared" si="11"/>
        <v>2.8229082047116161</v>
      </c>
      <c r="V4" s="40">
        <f t="shared" si="12"/>
        <v>8.6921202274573517</v>
      </c>
      <c r="W4" s="40">
        <f t="shared" si="13"/>
        <v>0</v>
      </c>
      <c r="X4" s="40">
        <f t="shared" si="14"/>
        <v>16.724207961007309</v>
      </c>
      <c r="Y4" s="40">
        <f t="shared" si="15"/>
        <v>4.9857839155158405</v>
      </c>
      <c r="Z4" s="40">
        <f t="shared" si="16"/>
        <v>1.4723801787164905</v>
      </c>
      <c r="AA4" s="40">
        <f t="shared" si="17"/>
        <v>65.302599512591385</v>
      </c>
    </row>
    <row r="5" spans="1:27" x14ac:dyDescent="0.25">
      <c r="A5" s="36" t="s">
        <v>10</v>
      </c>
      <c r="B5" s="37">
        <v>1.62</v>
      </c>
      <c r="C5" s="37">
        <v>8.44</v>
      </c>
      <c r="D5" s="37">
        <v>0</v>
      </c>
      <c r="E5" s="37">
        <v>13.27</v>
      </c>
      <c r="F5" s="37">
        <v>2.2999999999999998</v>
      </c>
      <c r="G5" s="37">
        <v>1.39</v>
      </c>
      <c r="H5" s="37">
        <v>71.8</v>
      </c>
      <c r="J5" s="1" t="str">
        <f t="shared" si="0"/>
        <v>L094</v>
      </c>
      <c r="K5" s="2">
        <f t="shared" si="1"/>
        <v>1.62</v>
      </c>
      <c r="L5" s="2">
        <f t="shared" si="2"/>
        <v>8.44</v>
      </c>
      <c r="M5" s="2">
        <f t="shared" si="3"/>
        <v>0</v>
      </c>
      <c r="N5" s="2">
        <f t="shared" si="4"/>
        <v>13.27</v>
      </c>
      <c r="O5" s="2">
        <f t="shared" si="5"/>
        <v>2.2999999999999998</v>
      </c>
      <c r="P5" s="2">
        <f t="shared" si="6"/>
        <v>1.39</v>
      </c>
      <c r="Q5" s="2">
        <f t="shared" si="7"/>
        <v>71.8</v>
      </c>
      <c r="R5" s="2">
        <f t="shared" si="9"/>
        <v>1.0119409026512853</v>
      </c>
      <c r="T5" s="39" t="str">
        <f t="shared" si="10"/>
        <v>L094</v>
      </c>
      <c r="U5" s="40">
        <f t="shared" si="11"/>
        <v>1.6393442622950825</v>
      </c>
      <c r="V5" s="40">
        <f t="shared" si="12"/>
        <v>8.5407812183768481</v>
      </c>
      <c r="W5" s="40">
        <f t="shared" si="13"/>
        <v>0</v>
      </c>
      <c r="X5" s="40">
        <f t="shared" si="14"/>
        <v>13.428455778182556</v>
      </c>
      <c r="Y5" s="40">
        <f t="shared" si="15"/>
        <v>2.3274640760979559</v>
      </c>
      <c r="Z5" s="40">
        <f t="shared" si="16"/>
        <v>1.4065978546852864</v>
      </c>
      <c r="AA5" s="40">
        <f t="shared" si="17"/>
        <v>72.657356810362288</v>
      </c>
    </row>
    <row r="6" spans="1:27" x14ac:dyDescent="0.25">
      <c r="A6" s="36" t="s">
        <v>11</v>
      </c>
      <c r="B6" s="37">
        <v>2.92</v>
      </c>
      <c r="C6" s="37">
        <v>9.35</v>
      </c>
      <c r="D6" s="37">
        <v>0</v>
      </c>
      <c r="E6" s="37">
        <v>12.91</v>
      </c>
      <c r="F6" s="37">
        <v>2.42</v>
      </c>
      <c r="G6" s="37">
        <v>2.14</v>
      </c>
      <c r="H6" s="37">
        <v>67.040000000000006</v>
      </c>
      <c r="J6" s="1" t="str">
        <f t="shared" si="0"/>
        <v>L095</v>
      </c>
      <c r="K6" s="2">
        <f t="shared" si="1"/>
        <v>2.92</v>
      </c>
      <c r="L6" s="2">
        <f t="shared" si="2"/>
        <v>9.35</v>
      </c>
      <c r="M6" s="2">
        <f t="shared" si="3"/>
        <v>0</v>
      </c>
      <c r="N6" s="2">
        <f t="shared" si="4"/>
        <v>12.91</v>
      </c>
      <c r="O6" s="2">
        <f t="shared" si="5"/>
        <v>2.42</v>
      </c>
      <c r="P6" s="2">
        <f t="shared" si="6"/>
        <v>2.14</v>
      </c>
      <c r="Q6" s="2">
        <f t="shared" si="7"/>
        <v>67.040000000000006</v>
      </c>
      <c r="R6" s="2">
        <f t="shared" si="9"/>
        <v>1.0332713370531101</v>
      </c>
      <c r="T6" s="39" t="str">
        <f t="shared" si="10"/>
        <v>L095</v>
      </c>
      <c r="U6" s="40">
        <f t="shared" si="11"/>
        <v>3.0171523041950814</v>
      </c>
      <c r="V6" s="40">
        <f t="shared" si="12"/>
        <v>9.6610870014465799</v>
      </c>
      <c r="W6" s="40">
        <f t="shared" si="13"/>
        <v>0</v>
      </c>
      <c r="X6" s="40">
        <f t="shared" si="14"/>
        <v>13.339532961355651</v>
      </c>
      <c r="Y6" s="40">
        <f t="shared" si="15"/>
        <v>2.5005166356685264</v>
      </c>
      <c r="Z6" s="40">
        <f t="shared" si="16"/>
        <v>2.2112006612936557</v>
      </c>
      <c r="AA6" s="40">
        <f t="shared" si="17"/>
        <v>69.27051043604051</v>
      </c>
    </row>
    <row r="7" spans="1:27" x14ac:dyDescent="0.25">
      <c r="A7" s="36" t="s">
        <v>12</v>
      </c>
      <c r="B7" s="37">
        <v>3.75</v>
      </c>
      <c r="C7" s="37">
        <v>8.84</v>
      </c>
      <c r="D7" s="37">
        <v>0</v>
      </c>
      <c r="E7" s="37">
        <v>15.59</v>
      </c>
      <c r="F7" s="37">
        <v>2.36</v>
      </c>
      <c r="G7" s="37">
        <v>2.0699999999999998</v>
      </c>
      <c r="H7" s="37">
        <v>65.91</v>
      </c>
      <c r="J7" s="1" t="str">
        <f t="shared" si="0"/>
        <v>L096</v>
      </c>
      <c r="K7" s="2">
        <f t="shared" si="1"/>
        <v>3.75</v>
      </c>
      <c r="L7" s="2">
        <f t="shared" si="2"/>
        <v>8.84</v>
      </c>
      <c r="M7" s="2">
        <f t="shared" si="3"/>
        <v>0</v>
      </c>
      <c r="N7" s="2">
        <f t="shared" si="4"/>
        <v>15.59</v>
      </c>
      <c r="O7" s="2">
        <f t="shared" si="5"/>
        <v>2.36</v>
      </c>
      <c r="P7" s="2">
        <f t="shared" si="6"/>
        <v>2.0699999999999998</v>
      </c>
      <c r="Q7" s="2">
        <f t="shared" si="7"/>
        <v>65.91</v>
      </c>
      <c r="R7" s="2">
        <f t="shared" si="9"/>
        <v>1.0150223304912709</v>
      </c>
      <c r="T7" s="39" t="str">
        <f t="shared" si="10"/>
        <v>L096</v>
      </c>
      <c r="U7" s="40">
        <f t="shared" si="11"/>
        <v>3.806333739342266</v>
      </c>
      <c r="V7" s="40">
        <f t="shared" si="12"/>
        <v>8.9727974015428345</v>
      </c>
      <c r="W7" s="40">
        <f t="shared" si="13"/>
        <v>0</v>
      </c>
      <c r="X7" s="40">
        <f t="shared" si="14"/>
        <v>15.824198132358912</v>
      </c>
      <c r="Y7" s="40">
        <f t="shared" si="15"/>
        <v>2.395452699959399</v>
      </c>
      <c r="Z7" s="40">
        <f t="shared" si="16"/>
        <v>2.1010962241169304</v>
      </c>
      <c r="AA7" s="40">
        <f t="shared" si="17"/>
        <v>66.900121802679664</v>
      </c>
    </row>
    <row r="8" spans="1:27" x14ac:dyDescent="0.25">
      <c r="A8" s="36" t="s">
        <v>13</v>
      </c>
      <c r="B8" s="37">
        <v>3.54</v>
      </c>
      <c r="C8" s="37">
        <v>9.3000000000000007</v>
      </c>
      <c r="D8" s="37">
        <v>0</v>
      </c>
      <c r="E8" s="37">
        <v>12.7</v>
      </c>
      <c r="F8" s="37">
        <v>2.41</v>
      </c>
      <c r="G8" s="37">
        <v>2.57</v>
      </c>
      <c r="H8" s="37">
        <v>67.64</v>
      </c>
      <c r="J8" s="1" t="str">
        <f t="shared" si="0"/>
        <v>L097</v>
      </c>
      <c r="K8" s="2">
        <f t="shared" si="1"/>
        <v>3.54</v>
      </c>
      <c r="L8" s="2">
        <f t="shared" si="2"/>
        <v>9.3000000000000007</v>
      </c>
      <c r="M8" s="2">
        <f t="shared" si="3"/>
        <v>0</v>
      </c>
      <c r="N8" s="2">
        <f t="shared" si="4"/>
        <v>12.7</v>
      </c>
      <c r="O8" s="2">
        <f t="shared" si="5"/>
        <v>2.41</v>
      </c>
      <c r="P8" s="2">
        <f t="shared" si="6"/>
        <v>2.57</v>
      </c>
      <c r="Q8" s="2">
        <f t="shared" si="7"/>
        <v>67.64</v>
      </c>
      <c r="R8" s="2">
        <f t="shared" si="9"/>
        <v>1.0187449062754688</v>
      </c>
      <c r="T8" s="39" t="str">
        <f t="shared" si="10"/>
        <v>L097</v>
      </c>
      <c r="U8" s="40">
        <f t="shared" si="11"/>
        <v>3.6063569682151595</v>
      </c>
      <c r="V8" s="40">
        <f t="shared" si="12"/>
        <v>9.4743276283618609</v>
      </c>
      <c r="W8" s="40">
        <f t="shared" si="13"/>
        <v>0</v>
      </c>
      <c r="X8" s="40">
        <f t="shared" si="14"/>
        <v>12.938060309698452</v>
      </c>
      <c r="Y8" s="40">
        <f t="shared" si="15"/>
        <v>2.45517522412388</v>
      </c>
      <c r="Z8" s="40">
        <f t="shared" si="16"/>
        <v>2.6181744091279544</v>
      </c>
      <c r="AA8" s="40">
        <f t="shared" si="17"/>
        <v>68.907905460472705</v>
      </c>
    </row>
    <row r="9" spans="1:27" x14ac:dyDescent="0.25">
      <c r="A9" s="36" t="s">
        <v>14</v>
      </c>
      <c r="B9" s="37">
        <v>2.65</v>
      </c>
      <c r="C9" s="37">
        <v>10.14</v>
      </c>
      <c r="D9" s="37">
        <v>0</v>
      </c>
      <c r="E9" s="37">
        <v>14.68</v>
      </c>
      <c r="F9" s="37">
        <v>1.67</v>
      </c>
      <c r="G9" s="37">
        <v>1.84</v>
      </c>
      <c r="H9" s="37">
        <v>67.430000000000007</v>
      </c>
      <c r="J9" s="1" t="str">
        <f t="shared" si="0"/>
        <v>L098</v>
      </c>
      <c r="K9" s="2">
        <f t="shared" si="1"/>
        <v>2.65</v>
      </c>
      <c r="L9" s="2">
        <f t="shared" si="2"/>
        <v>10.14</v>
      </c>
      <c r="M9" s="2">
        <f t="shared" si="3"/>
        <v>0</v>
      </c>
      <c r="N9" s="2">
        <f t="shared" si="4"/>
        <v>14.68</v>
      </c>
      <c r="O9" s="2">
        <f t="shared" si="5"/>
        <v>1.67</v>
      </c>
      <c r="P9" s="2">
        <f t="shared" si="6"/>
        <v>1.84</v>
      </c>
      <c r="Q9" s="2">
        <f t="shared" si="7"/>
        <v>67.430000000000007</v>
      </c>
      <c r="R9" s="2">
        <f t="shared" si="9"/>
        <v>1.0161568946245298</v>
      </c>
      <c r="T9" s="39" t="str">
        <f t="shared" si="10"/>
        <v>L098</v>
      </c>
      <c r="U9" s="40">
        <f t="shared" si="11"/>
        <v>2.6928157707550042</v>
      </c>
      <c r="V9" s="40">
        <f t="shared" si="12"/>
        <v>10.303830911492733</v>
      </c>
      <c r="W9" s="40">
        <f t="shared" si="13"/>
        <v>0</v>
      </c>
      <c r="X9" s="40">
        <f t="shared" si="14"/>
        <v>14.917183213088098</v>
      </c>
      <c r="Y9" s="40">
        <f t="shared" si="15"/>
        <v>1.6969820140229648</v>
      </c>
      <c r="Z9" s="40">
        <f t="shared" si="16"/>
        <v>1.8697286861091349</v>
      </c>
      <c r="AA9" s="40">
        <f t="shared" si="17"/>
        <v>68.519459404532057</v>
      </c>
    </row>
    <row r="10" spans="1:27" x14ac:dyDescent="0.25">
      <c r="A10" s="36" t="s">
        <v>15</v>
      </c>
      <c r="B10" s="37">
        <v>0</v>
      </c>
      <c r="C10" s="37">
        <v>8.84</v>
      </c>
      <c r="D10" s="37">
        <v>6.2</v>
      </c>
      <c r="E10" s="37">
        <v>14.1</v>
      </c>
      <c r="F10" s="37">
        <v>2.96</v>
      </c>
      <c r="G10" s="37">
        <v>1.66</v>
      </c>
      <c r="H10" s="37">
        <v>62.34</v>
      </c>
      <c r="J10" s="1" t="str">
        <f t="shared" si="0"/>
        <v>L114</v>
      </c>
      <c r="K10" s="2">
        <f t="shared" si="1"/>
        <v>0</v>
      </c>
      <c r="L10" s="2">
        <f t="shared" si="2"/>
        <v>8.84</v>
      </c>
      <c r="M10" s="2">
        <f t="shared" si="3"/>
        <v>6.2</v>
      </c>
      <c r="N10" s="2">
        <f t="shared" si="4"/>
        <v>14.1</v>
      </c>
      <c r="O10" s="2">
        <f t="shared" si="5"/>
        <v>2.96</v>
      </c>
      <c r="P10" s="2">
        <f t="shared" si="6"/>
        <v>1.66</v>
      </c>
      <c r="Q10" s="2">
        <f t="shared" si="7"/>
        <v>62.34</v>
      </c>
      <c r="R10" s="2">
        <f t="shared" si="9"/>
        <v>1.0405827263267431</v>
      </c>
      <c r="T10" s="39" t="str">
        <f t="shared" si="10"/>
        <v>L114</v>
      </c>
      <c r="U10" s="40">
        <f t="shared" si="11"/>
        <v>0</v>
      </c>
      <c r="V10" s="40">
        <f t="shared" si="12"/>
        <v>9.198751300728409</v>
      </c>
      <c r="W10" s="40">
        <f t="shared" si="13"/>
        <v>6.4516129032258069</v>
      </c>
      <c r="X10" s="40">
        <f t="shared" si="14"/>
        <v>14.672216441207077</v>
      </c>
      <c r="Y10" s="40">
        <f t="shared" si="15"/>
        <v>3.0801248699271597</v>
      </c>
      <c r="Z10" s="40">
        <f t="shared" si="16"/>
        <v>1.7273673257023934</v>
      </c>
      <c r="AA10" s="40">
        <f t="shared" si="17"/>
        <v>64.869927159209169</v>
      </c>
    </row>
    <row r="11" spans="1:27" x14ac:dyDescent="0.25">
      <c r="A11" s="36" t="s">
        <v>16</v>
      </c>
      <c r="B11" s="37">
        <v>0</v>
      </c>
      <c r="C11" s="37">
        <v>7.16</v>
      </c>
      <c r="D11" s="37">
        <v>7.51</v>
      </c>
      <c r="E11" s="37">
        <v>19.14</v>
      </c>
      <c r="F11" s="37">
        <v>3.09</v>
      </c>
      <c r="G11" s="37">
        <v>1.42</v>
      </c>
      <c r="H11" s="37">
        <v>59.75</v>
      </c>
      <c r="J11" s="1" t="str">
        <f t="shared" si="0"/>
        <v>L115</v>
      </c>
      <c r="K11" s="2">
        <f t="shared" si="1"/>
        <v>0</v>
      </c>
      <c r="L11" s="2">
        <f t="shared" si="2"/>
        <v>7.16</v>
      </c>
      <c r="M11" s="2">
        <f t="shared" si="3"/>
        <v>7.51</v>
      </c>
      <c r="N11" s="2">
        <f t="shared" si="4"/>
        <v>19.14</v>
      </c>
      <c r="O11" s="2">
        <f t="shared" si="5"/>
        <v>3.09</v>
      </c>
      <c r="P11" s="2">
        <f t="shared" si="6"/>
        <v>1.42</v>
      </c>
      <c r="Q11" s="2">
        <f t="shared" si="7"/>
        <v>59.75</v>
      </c>
      <c r="R11" s="2">
        <f t="shared" si="9"/>
        <v>1.0196798205363515</v>
      </c>
      <c r="T11" s="39" t="str">
        <f t="shared" si="10"/>
        <v>L115</v>
      </c>
      <c r="U11" s="40">
        <f t="shared" si="11"/>
        <v>0</v>
      </c>
      <c r="V11" s="40">
        <f t="shared" si="12"/>
        <v>7.3009075150402767</v>
      </c>
      <c r="W11" s="40">
        <f t="shared" si="13"/>
        <v>7.6577954522280001</v>
      </c>
      <c r="X11" s="40">
        <f t="shared" si="14"/>
        <v>19.51667176506577</v>
      </c>
      <c r="Y11" s="40">
        <f t="shared" si="15"/>
        <v>3.1508106454573261</v>
      </c>
      <c r="Z11" s="40">
        <f t="shared" si="16"/>
        <v>1.4479453451616191</v>
      </c>
      <c r="AA11" s="40">
        <f t="shared" si="17"/>
        <v>60.925869277047006</v>
      </c>
    </row>
    <row r="12" spans="1:27" x14ac:dyDescent="0.25">
      <c r="A12" s="36" t="s">
        <v>17</v>
      </c>
      <c r="B12" s="37">
        <v>0.61</v>
      </c>
      <c r="C12" s="37">
        <v>10.67</v>
      </c>
      <c r="D12" s="37">
        <v>6.34</v>
      </c>
      <c r="E12" s="37">
        <v>12.03</v>
      </c>
      <c r="F12" s="37">
        <v>3.21</v>
      </c>
      <c r="G12" s="37">
        <v>1.37</v>
      </c>
      <c r="H12" s="37">
        <v>61.78</v>
      </c>
      <c r="J12" s="1" t="str">
        <f t="shared" si="0"/>
        <v>L117</v>
      </c>
      <c r="K12" s="2">
        <f t="shared" si="1"/>
        <v>0.61</v>
      </c>
      <c r="L12" s="2">
        <f t="shared" si="2"/>
        <v>10.67</v>
      </c>
      <c r="M12" s="2">
        <f t="shared" si="3"/>
        <v>6.34</v>
      </c>
      <c r="N12" s="2">
        <f t="shared" si="4"/>
        <v>12.03</v>
      </c>
      <c r="O12" s="2">
        <f t="shared" si="5"/>
        <v>3.21</v>
      </c>
      <c r="P12" s="2">
        <f t="shared" si="6"/>
        <v>1.37</v>
      </c>
      <c r="Q12" s="2">
        <f t="shared" si="7"/>
        <v>61.78</v>
      </c>
      <c r="R12" s="2">
        <f t="shared" si="9"/>
        <v>1.0415581710238517</v>
      </c>
      <c r="T12" s="39" t="str">
        <f t="shared" si="10"/>
        <v>L117</v>
      </c>
      <c r="U12" s="40">
        <f t="shared" si="11"/>
        <v>0.63535048432454955</v>
      </c>
      <c r="V12" s="40">
        <f t="shared" si="12"/>
        <v>11.113425684824499</v>
      </c>
      <c r="W12" s="40">
        <f t="shared" si="13"/>
        <v>6.6034788042912202</v>
      </c>
      <c r="X12" s="40">
        <f t="shared" si="14"/>
        <v>12.529944797416936</v>
      </c>
      <c r="Y12" s="40">
        <f t="shared" si="15"/>
        <v>3.3434017289865641</v>
      </c>
      <c r="Z12" s="40">
        <f t="shared" si="16"/>
        <v>1.4269346943026771</v>
      </c>
      <c r="AA12" s="40">
        <f t="shared" si="17"/>
        <v>64.347463805853565</v>
      </c>
    </row>
    <row r="13" spans="1:27" x14ac:dyDescent="0.25">
      <c r="A13" s="36" t="s">
        <v>18</v>
      </c>
      <c r="B13" s="37">
        <v>0</v>
      </c>
      <c r="C13" s="37">
        <v>7.42</v>
      </c>
      <c r="D13" s="37">
        <v>6.22</v>
      </c>
      <c r="E13" s="37">
        <v>13.48</v>
      </c>
      <c r="F13" s="37">
        <v>3.3</v>
      </c>
      <c r="G13" s="37">
        <v>1.34</v>
      </c>
      <c r="H13" s="37">
        <v>62.21</v>
      </c>
      <c r="J13" s="1" t="str">
        <f t="shared" si="0"/>
        <v>L118</v>
      </c>
      <c r="K13" s="2">
        <f t="shared" si="1"/>
        <v>0</v>
      </c>
      <c r="L13" s="2">
        <f t="shared" si="2"/>
        <v>7.42</v>
      </c>
      <c r="M13" s="2">
        <f t="shared" si="3"/>
        <v>6.22</v>
      </c>
      <c r="N13" s="2">
        <f t="shared" si="4"/>
        <v>13.48</v>
      </c>
      <c r="O13" s="2">
        <f t="shared" si="5"/>
        <v>3.3</v>
      </c>
      <c r="P13" s="2">
        <f t="shared" si="6"/>
        <v>1.34</v>
      </c>
      <c r="Q13" s="2">
        <f t="shared" si="7"/>
        <v>62.21</v>
      </c>
      <c r="R13" s="2">
        <f t="shared" si="9"/>
        <v>1.0641694157709907</v>
      </c>
      <c r="T13" s="39" t="str">
        <f t="shared" si="10"/>
        <v>L118</v>
      </c>
      <c r="U13" s="40">
        <f t="shared" si="11"/>
        <v>0</v>
      </c>
      <c r="V13" s="40">
        <f t="shared" si="12"/>
        <v>7.896137065020751</v>
      </c>
      <c r="W13" s="40">
        <f t="shared" si="13"/>
        <v>6.6191337660955618</v>
      </c>
      <c r="X13" s="40">
        <f t="shared" si="14"/>
        <v>14.345003724592955</v>
      </c>
      <c r="Y13" s="40">
        <f t="shared" si="15"/>
        <v>3.5117590720442688</v>
      </c>
      <c r="Z13" s="40">
        <f t="shared" si="16"/>
        <v>1.4259870171331275</v>
      </c>
      <c r="AA13" s="40">
        <f t="shared" si="17"/>
        <v>66.201979355113323</v>
      </c>
    </row>
    <row r="14" spans="1:27" x14ac:dyDescent="0.25">
      <c r="A14" s="36" t="s">
        <v>19</v>
      </c>
      <c r="B14" s="37">
        <v>0</v>
      </c>
      <c r="C14" s="37">
        <v>7.66</v>
      </c>
      <c r="D14" s="37">
        <v>6.54</v>
      </c>
      <c r="E14" s="37">
        <v>14.18</v>
      </c>
      <c r="F14" s="37">
        <v>1.91</v>
      </c>
      <c r="G14" s="37">
        <v>0</v>
      </c>
      <c r="H14" s="37">
        <v>56.93</v>
      </c>
      <c r="J14" s="1" t="str">
        <f t="shared" si="0"/>
        <v>L121</v>
      </c>
      <c r="K14" s="2">
        <f t="shared" si="1"/>
        <v>0</v>
      </c>
      <c r="L14" s="2">
        <f t="shared" si="2"/>
        <v>7.66</v>
      </c>
      <c r="M14" s="2">
        <f t="shared" si="3"/>
        <v>6.54</v>
      </c>
      <c r="N14" s="2">
        <f t="shared" si="4"/>
        <v>14.18</v>
      </c>
      <c r="O14" s="2">
        <f t="shared" si="5"/>
        <v>1.91</v>
      </c>
      <c r="P14" s="2">
        <f t="shared" si="6"/>
        <v>0</v>
      </c>
      <c r="Q14" s="2">
        <f t="shared" si="7"/>
        <v>56.93</v>
      </c>
      <c r="R14" s="2">
        <f t="shared" si="9"/>
        <v>1.1465260261407935</v>
      </c>
      <c r="T14" s="39" t="str">
        <f t="shared" si="10"/>
        <v>L121</v>
      </c>
      <c r="U14" s="40">
        <f t="shared" si="11"/>
        <v>0</v>
      </c>
      <c r="V14" s="40">
        <f t="shared" si="12"/>
        <v>8.7823893602384775</v>
      </c>
      <c r="W14" s="40">
        <f t="shared" si="13"/>
        <v>7.4982802109607896</v>
      </c>
      <c r="X14" s="40">
        <f t="shared" si="14"/>
        <v>16.257739050676452</v>
      </c>
      <c r="Y14" s="40">
        <f t="shared" si="15"/>
        <v>2.1898647099289152</v>
      </c>
      <c r="Z14" s="40">
        <f t="shared" si="16"/>
        <v>0</v>
      </c>
      <c r="AA14" s="40">
        <f t="shared" si="17"/>
        <v>65.27172666819537</v>
      </c>
    </row>
    <row r="15" spans="1:27" x14ac:dyDescent="0.25">
      <c r="A15" s="36" t="s">
        <v>20</v>
      </c>
      <c r="B15" s="37">
        <v>0</v>
      </c>
      <c r="C15" s="37">
        <v>7.13</v>
      </c>
      <c r="D15" s="37">
        <v>11.43</v>
      </c>
      <c r="E15" s="37">
        <v>16.350000000000001</v>
      </c>
      <c r="F15" s="37">
        <v>2.74</v>
      </c>
      <c r="G15" s="37">
        <v>0.93</v>
      </c>
      <c r="H15" s="37">
        <v>61.42</v>
      </c>
      <c r="J15" s="1" t="str">
        <f t="shared" si="0"/>
        <v>L122</v>
      </c>
      <c r="K15" s="2">
        <f t="shared" si="1"/>
        <v>0</v>
      </c>
      <c r="L15" s="2">
        <f t="shared" si="2"/>
        <v>7.13</v>
      </c>
      <c r="M15" s="2">
        <f t="shared" si="3"/>
        <v>11.43</v>
      </c>
      <c r="N15" s="2">
        <f t="shared" si="4"/>
        <v>16.350000000000001</v>
      </c>
      <c r="O15" s="2">
        <f t="shared" si="5"/>
        <v>2.74</v>
      </c>
      <c r="P15" s="2">
        <f t="shared" si="6"/>
        <v>0.93</v>
      </c>
      <c r="Q15" s="2">
        <f t="shared" si="7"/>
        <v>61.42</v>
      </c>
      <c r="R15" s="2">
        <f t="shared" si="9"/>
        <v>1</v>
      </c>
      <c r="T15" s="39" t="str">
        <f t="shared" si="10"/>
        <v>L122</v>
      </c>
      <c r="U15" s="40">
        <f t="shared" si="11"/>
        <v>0</v>
      </c>
      <c r="V15" s="40">
        <f t="shared" si="12"/>
        <v>7.13</v>
      </c>
      <c r="W15" s="40">
        <f t="shared" si="13"/>
        <v>11.43</v>
      </c>
      <c r="X15" s="40">
        <f t="shared" si="14"/>
        <v>16.350000000000001</v>
      </c>
      <c r="Y15" s="40">
        <f t="shared" si="15"/>
        <v>2.74</v>
      </c>
      <c r="Z15" s="40">
        <f t="shared" si="16"/>
        <v>0.93</v>
      </c>
      <c r="AA15" s="40">
        <f t="shared" si="17"/>
        <v>61.42</v>
      </c>
    </row>
    <row r="16" spans="1:27" x14ac:dyDescent="0.25">
      <c r="A16" s="36" t="s">
        <v>21</v>
      </c>
      <c r="B16" s="37">
        <v>0</v>
      </c>
      <c r="C16" s="37">
        <v>9.33</v>
      </c>
      <c r="D16" s="37">
        <v>6.28</v>
      </c>
      <c r="E16" s="37">
        <v>16.97</v>
      </c>
      <c r="F16" s="37">
        <v>1.42</v>
      </c>
      <c r="G16" s="37">
        <v>1.75</v>
      </c>
      <c r="H16" s="37">
        <v>64.25</v>
      </c>
      <c r="J16" s="1" t="str">
        <f t="shared" si="0"/>
        <v>L124</v>
      </c>
      <c r="K16" s="2">
        <f t="shared" si="1"/>
        <v>0</v>
      </c>
      <c r="L16" s="2">
        <f t="shared" si="2"/>
        <v>9.33</v>
      </c>
      <c r="M16" s="2">
        <f t="shared" si="3"/>
        <v>6.28</v>
      </c>
      <c r="N16" s="2">
        <f t="shared" si="4"/>
        <v>16.97</v>
      </c>
      <c r="O16" s="2">
        <f t="shared" si="5"/>
        <v>1.42</v>
      </c>
      <c r="P16" s="2">
        <f t="shared" si="6"/>
        <v>1.75</v>
      </c>
      <c r="Q16" s="2">
        <f t="shared" si="7"/>
        <v>64.25</v>
      </c>
      <c r="R16" s="2">
        <f t="shared" si="9"/>
        <v>1</v>
      </c>
      <c r="T16" s="39" t="str">
        <f t="shared" si="10"/>
        <v>L124</v>
      </c>
      <c r="U16" s="40">
        <f t="shared" si="11"/>
        <v>0</v>
      </c>
      <c r="V16" s="40">
        <f t="shared" si="12"/>
        <v>9.33</v>
      </c>
      <c r="W16" s="40">
        <f t="shared" si="13"/>
        <v>6.28</v>
      </c>
      <c r="X16" s="40">
        <f t="shared" si="14"/>
        <v>16.97</v>
      </c>
      <c r="Y16" s="40">
        <f t="shared" si="15"/>
        <v>1.42</v>
      </c>
      <c r="Z16" s="40">
        <f t="shared" si="16"/>
        <v>1.75</v>
      </c>
      <c r="AA16" s="40">
        <f t="shared" si="17"/>
        <v>64.25</v>
      </c>
    </row>
    <row r="17" spans="1:27" x14ac:dyDescent="0.25">
      <c r="A17" s="36" t="s">
        <v>22</v>
      </c>
      <c r="B17" s="37">
        <v>0.72</v>
      </c>
      <c r="C17" s="37">
        <v>10.64</v>
      </c>
      <c r="D17" s="37">
        <v>0</v>
      </c>
      <c r="E17" s="37">
        <v>15.14</v>
      </c>
      <c r="F17" s="37">
        <v>4.3</v>
      </c>
      <c r="G17" s="37">
        <v>1.36</v>
      </c>
      <c r="H17" s="37">
        <v>64.709999999999994</v>
      </c>
      <c r="J17" s="1" t="str">
        <f t="shared" si="0"/>
        <v>L128</v>
      </c>
      <c r="K17" s="2">
        <f t="shared" si="1"/>
        <v>0.72</v>
      </c>
      <c r="L17" s="2">
        <f t="shared" si="2"/>
        <v>10.64</v>
      </c>
      <c r="M17" s="2">
        <f t="shared" si="3"/>
        <v>0</v>
      </c>
      <c r="N17" s="2">
        <f t="shared" si="4"/>
        <v>15.14</v>
      </c>
      <c r="O17" s="2">
        <f t="shared" si="5"/>
        <v>4.3</v>
      </c>
      <c r="P17" s="2">
        <f t="shared" si="6"/>
        <v>1.36</v>
      </c>
      <c r="Q17" s="2">
        <f t="shared" si="7"/>
        <v>64.709999999999994</v>
      </c>
      <c r="R17" s="2">
        <f t="shared" si="9"/>
        <v>1.0323113451016825</v>
      </c>
      <c r="T17" s="39" t="str">
        <f t="shared" si="10"/>
        <v>L128</v>
      </c>
      <c r="U17" s="40">
        <f t="shared" si="11"/>
        <v>0.74326416847321142</v>
      </c>
      <c r="V17" s="40">
        <f t="shared" si="12"/>
        <v>10.983792711881902</v>
      </c>
      <c r="W17" s="40">
        <f t="shared" si="13"/>
        <v>0</v>
      </c>
      <c r="X17" s="40">
        <f t="shared" si="14"/>
        <v>15.629193764839474</v>
      </c>
      <c r="Y17" s="40">
        <f t="shared" si="15"/>
        <v>4.4389387839372345</v>
      </c>
      <c r="Z17" s="40">
        <f t="shared" si="16"/>
        <v>1.4039434293382884</v>
      </c>
      <c r="AA17" s="40">
        <f t="shared" si="17"/>
        <v>66.800867141529878</v>
      </c>
    </row>
    <row r="18" spans="1:27" x14ac:dyDescent="0.25">
      <c r="A18" s="36" t="s">
        <v>23</v>
      </c>
      <c r="B18" s="37">
        <v>1.28</v>
      </c>
      <c r="C18" s="37">
        <v>9.98</v>
      </c>
      <c r="D18" s="37">
        <v>0</v>
      </c>
      <c r="E18" s="37">
        <v>11.37</v>
      </c>
      <c r="F18" s="37">
        <v>6.03</v>
      </c>
      <c r="G18" s="37">
        <v>0.92</v>
      </c>
      <c r="H18" s="37">
        <v>66.48</v>
      </c>
      <c r="J18" s="1" t="str">
        <f t="shared" si="0"/>
        <v>L129</v>
      </c>
      <c r="K18" s="2">
        <f t="shared" si="1"/>
        <v>1.28</v>
      </c>
      <c r="L18" s="2">
        <f t="shared" si="2"/>
        <v>9.98</v>
      </c>
      <c r="M18" s="2">
        <f t="shared" si="3"/>
        <v>0</v>
      </c>
      <c r="N18" s="2">
        <f t="shared" si="4"/>
        <v>11.37</v>
      </c>
      <c r="O18" s="2">
        <f t="shared" si="5"/>
        <v>6.03</v>
      </c>
      <c r="P18" s="2">
        <f t="shared" si="6"/>
        <v>0.92</v>
      </c>
      <c r="Q18" s="2">
        <f t="shared" si="7"/>
        <v>66.48</v>
      </c>
      <c r="R18" s="2">
        <f t="shared" si="9"/>
        <v>1.0410160316468873</v>
      </c>
      <c r="T18" s="39" t="str">
        <f t="shared" si="10"/>
        <v>L129</v>
      </c>
      <c r="U18" s="40">
        <f t="shared" si="11"/>
        <v>1.3325005205080158</v>
      </c>
      <c r="V18" s="40">
        <f t="shared" si="12"/>
        <v>10.389339995835936</v>
      </c>
      <c r="W18" s="40">
        <f t="shared" si="13"/>
        <v>0</v>
      </c>
      <c r="X18" s="40">
        <f t="shared" si="14"/>
        <v>11.836352279825107</v>
      </c>
      <c r="Y18" s="40">
        <f t="shared" si="15"/>
        <v>6.2773266708307309</v>
      </c>
      <c r="Z18" s="40">
        <f t="shared" si="16"/>
        <v>0.95773474911513634</v>
      </c>
      <c r="AA18" s="40">
        <f t="shared" si="17"/>
        <v>69.206745783885069</v>
      </c>
    </row>
    <row r="19" spans="1:27" x14ac:dyDescent="0.25">
      <c r="A19" s="36" t="s">
        <v>24</v>
      </c>
      <c r="B19" s="37">
        <v>0.41</v>
      </c>
      <c r="C19" s="37">
        <v>13.44</v>
      </c>
      <c r="D19" s="37">
        <v>0</v>
      </c>
      <c r="E19" s="37">
        <v>10.48</v>
      </c>
      <c r="F19" s="37">
        <v>2.2000000000000002</v>
      </c>
      <c r="G19" s="37">
        <v>1.4</v>
      </c>
      <c r="H19" s="37">
        <v>66.819999999999993</v>
      </c>
      <c r="J19" s="1" t="str">
        <f t="shared" si="0"/>
        <v>L138</v>
      </c>
      <c r="K19" s="2">
        <f t="shared" si="1"/>
        <v>0.41</v>
      </c>
      <c r="L19" s="2">
        <f t="shared" si="2"/>
        <v>13.44</v>
      </c>
      <c r="M19" s="2">
        <f t="shared" si="3"/>
        <v>0</v>
      </c>
      <c r="N19" s="2">
        <f t="shared" si="4"/>
        <v>10.48</v>
      </c>
      <c r="O19" s="2">
        <f t="shared" si="5"/>
        <v>2.2000000000000002</v>
      </c>
      <c r="P19" s="2">
        <f t="shared" si="6"/>
        <v>1.4</v>
      </c>
      <c r="Q19" s="2">
        <f t="shared" si="7"/>
        <v>66.819999999999993</v>
      </c>
      <c r="R19" s="2">
        <f t="shared" si="9"/>
        <v>1.0554089709762535</v>
      </c>
      <c r="T19" s="39" t="str">
        <f t="shared" si="10"/>
        <v>L138</v>
      </c>
      <c r="U19" s="40">
        <f t="shared" si="11"/>
        <v>0.4327176781002639</v>
      </c>
      <c r="V19" s="40">
        <f t="shared" si="12"/>
        <v>14.184696569920847</v>
      </c>
      <c r="W19" s="40">
        <f t="shared" si="13"/>
        <v>0</v>
      </c>
      <c r="X19" s="40">
        <f t="shared" si="14"/>
        <v>11.060686015831138</v>
      </c>
      <c r="Y19" s="40">
        <f t="shared" si="15"/>
        <v>2.321899736147758</v>
      </c>
      <c r="Z19" s="40">
        <f t="shared" si="16"/>
        <v>1.4775725593667548</v>
      </c>
      <c r="AA19" s="40">
        <f t="shared" si="17"/>
        <v>70.522427440633251</v>
      </c>
    </row>
    <row r="20" spans="1:27" x14ac:dyDescent="0.25">
      <c r="A20" s="36" t="s">
        <v>25</v>
      </c>
      <c r="B20" s="37">
        <v>1.97</v>
      </c>
      <c r="C20" s="37">
        <v>9.9600000000000009</v>
      </c>
      <c r="D20" s="37">
        <v>0</v>
      </c>
      <c r="E20" s="37">
        <v>13.59</v>
      </c>
      <c r="F20" s="37">
        <v>4.55</v>
      </c>
      <c r="G20" s="37">
        <v>1.1299999999999999</v>
      </c>
      <c r="H20" s="37">
        <v>63</v>
      </c>
      <c r="J20" s="1" t="str">
        <f t="shared" si="0"/>
        <v>L139</v>
      </c>
      <c r="K20" s="2">
        <f t="shared" si="1"/>
        <v>1.97</v>
      </c>
      <c r="L20" s="2">
        <f t="shared" si="2"/>
        <v>9.9600000000000009</v>
      </c>
      <c r="M20" s="2">
        <f t="shared" si="3"/>
        <v>0</v>
      </c>
      <c r="N20" s="2">
        <f t="shared" si="4"/>
        <v>13.59</v>
      </c>
      <c r="O20" s="2">
        <f t="shared" si="5"/>
        <v>4.55</v>
      </c>
      <c r="P20" s="2">
        <f t="shared" si="6"/>
        <v>1.1299999999999999</v>
      </c>
      <c r="Q20" s="2">
        <f t="shared" si="7"/>
        <v>63</v>
      </c>
      <c r="R20" s="2">
        <f t="shared" si="9"/>
        <v>1.0615711252653928</v>
      </c>
      <c r="T20" s="39" t="str">
        <f t="shared" si="10"/>
        <v>L139</v>
      </c>
      <c r="U20" s="40">
        <f t="shared" si="11"/>
        <v>2.0912951167728235</v>
      </c>
      <c r="V20" s="40">
        <f t="shared" si="12"/>
        <v>10.573248407643312</v>
      </c>
      <c r="W20" s="40">
        <f t="shared" si="13"/>
        <v>0</v>
      </c>
      <c r="X20" s="40">
        <f t="shared" si="14"/>
        <v>14.426751592356688</v>
      </c>
      <c r="Y20" s="40">
        <f t="shared" si="15"/>
        <v>4.8301486199575372</v>
      </c>
      <c r="Z20" s="40">
        <f t="shared" si="16"/>
        <v>1.1995753715498938</v>
      </c>
      <c r="AA20" s="40">
        <f t="shared" si="17"/>
        <v>66.878980891719749</v>
      </c>
    </row>
    <row r="21" spans="1:27" x14ac:dyDescent="0.25">
      <c r="A21" s="36" t="s">
        <v>26</v>
      </c>
      <c r="B21" s="37">
        <v>1.45</v>
      </c>
      <c r="C21" s="37">
        <v>10.7</v>
      </c>
      <c r="D21" s="37">
        <v>0</v>
      </c>
      <c r="E21" s="37">
        <v>8.2899999999999991</v>
      </c>
      <c r="F21" s="37">
        <v>2.37</v>
      </c>
      <c r="G21" s="37">
        <v>1.64</v>
      </c>
      <c r="H21" s="37">
        <v>70.2</v>
      </c>
      <c r="J21" s="1" t="str">
        <f t="shared" si="0"/>
        <v>L140</v>
      </c>
      <c r="K21" s="2">
        <f t="shared" si="1"/>
        <v>1.45</v>
      </c>
      <c r="L21" s="2">
        <f t="shared" si="2"/>
        <v>10.7</v>
      </c>
      <c r="M21" s="2">
        <f t="shared" si="3"/>
        <v>0</v>
      </c>
      <c r="N21" s="2">
        <f t="shared" si="4"/>
        <v>8.2899999999999991</v>
      </c>
      <c r="O21" s="2">
        <f t="shared" si="5"/>
        <v>2.37</v>
      </c>
      <c r="P21" s="2">
        <f t="shared" si="6"/>
        <v>1.64</v>
      </c>
      <c r="Q21" s="2">
        <f t="shared" si="7"/>
        <v>70.2</v>
      </c>
      <c r="R21" s="2">
        <f t="shared" si="9"/>
        <v>1.0565240359218171</v>
      </c>
      <c r="T21" s="39" t="str">
        <f t="shared" si="10"/>
        <v>L140</v>
      </c>
      <c r="U21" s="40">
        <f t="shared" si="11"/>
        <v>1.5319598520866347</v>
      </c>
      <c r="V21" s="40">
        <f t="shared" si="12"/>
        <v>11.304807184363442</v>
      </c>
      <c r="W21" s="40">
        <f t="shared" si="13"/>
        <v>0</v>
      </c>
      <c r="X21" s="40">
        <f t="shared" si="14"/>
        <v>8.7585842577918633</v>
      </c>
      <c r="Y21" s="40">
        <f t="shared" si="15"/>
        <v>2.5039619651347067</v>
      </c>
      <c r="Z21" s="40">
        <f t="shared" si="16"/>
        <v>1.7326994189117799</v>
      </c>
      <c r="AA21" s="40">
        <f t="shared" si="17"/>
        <v>74.167987321711564</v>
      </c>
    </row>
    <row r="22" spans="1:27" x14ac:dyDescent="0.25">
      <c r="A22" s="36" t="s">
        <v>54</v>
      </c>
      <c r="B22" s="37">
        <v>0</v>
      </c>
      <c r="C22" s="37">
        <v>12.23</v>
      </c>
      <c r="D22" s="37">
        <v>0</v>
      </c>
      <c r="E22" s="37">
        <v>20.010000000000002</v>
      </c>
      <c r="F22" s="37">
        <v>8.06</v>
      </c>
      <c r="G22" s="37">
        <v>0</v>
      </c>
      <c r="H22" s="37">
        <v>59.7</v>
      </c>
      <c r="J22" s="1" t="str">
        <f t="shared" si="0"/>
        <v>L142</v>
      </c>
      <c r="K22" s="2">
        <f t="shared" si="1"/>
        <v>0</v>
      </c>
      <c r="L22" s="2">
        <f t="shared" si="2"/>
        <v>12.23</v>
      </c>
      <c r="M22" s="2">
        <f t="shared" si="3"/>
        <v>0</v>
      </c>
      <c r="N22" s="2">
        <f t="shared" si="4"/>
        <v>20.010000000000002</v>
      </c>
      <c r="O22" s="2">
        <f t="shared" si="5"/>
        <v>8.06</v>
      </c>
      <c r="P22" s="2">
        <f t="shared" si="6"/>
        <v>0</v>
      </c>
      <c r="Q22" s="2">
        <f t="shared" si="7"/>
        <v>59.7</v>
      </c>
      <c r="R22" s="2">
        <f t="shared" si="9"/>
        <v>1</v>
      </c>
      <c r="T22" s="39" t="str">
        <f t="shared" si="10"/>
        <v>L142</v>
      </c>
      <c r="U22" s="40">
        <f t="shared" si="11"/>
        <v>0</v>
      </c>
      <c r="V22" s="40">
        <f t="shared" si="12"/>
        <v>12.23</v>
      </c>
      <c r="W22" s="40">
        <f t="shared" si="13"/>
        <v>0</v>
      </c>
      <c r="X22" s="40">
        <f t="shared" si="14"/>
        <v>20.010000000000002</v>
      </c>
      <c r="Y22" s="40">
        <f t="shared" si="15"/>
        <v>8.06</v>
      </c>
      <c r="Z22" s="40">
        <f t="shared" si="16"/>
        <v>0</v>
      </c>
      <c r="AA22" s="40">
        <f t="shared" si="17"/>
        <v>59.7</v>
      </c>
    </row>
    <row r="23" spans="1:27" x14ac:dyDescent="0.25">
      <c r="A23" s="36" t="s">
        <v>55</v>
      </c>
      <c r="B23" s="37">
        <v>0</v>
      </c>
      <c r="C23" s="37">
        <v>12.66</v>
      </c>
      <c r="D23" s="37">
        <v>0</v>
      </c>
      <c r="E23" s="37">
        <v>21.69</v>
      </c>
      <c r="F23" s="37">
        <v>1.72</v>
      </c>
      <c r="G23" s="37">
        <v>0</v>
      </c>
      <c r="H23" s="37">
        <v>63.93</v>
      </c>
      <c r="J23" s="1" t="str">
        <f t="shared" si="0"/>
        <v>L143</v>
      </c>
      <c r="K23" s="2">
        <f t="shared" si="1"/>
        <v>0</v>
      </c>
      <c r="L23" s="2">
        <f t="shared" si="2"/>
        <v>12.66</v>
      </c>
      <c r="M23" s="2">
        <f t="shared" si="3"/>
        <v>0</v>
      </c>
      <c r="N23" s="2">
        <f t="shared" si="4"/>
        <v>21.69</v>
      </c>
      <c r="O23" s="2">
        <f t="shared" si="5"/>
        <v>1.72</v>
      </c>
      <c r="P23" s="2">
        <f t="shared" si="6"/>
        <v>0</v>
      </c>
      <c r="Q23" s="2">
        <f t="shared" si="7"/>
        <v>63.93</v>
      </c>
      <c r="R23" s="2">
        <f t="shared" si="9"/>
        <v>1</v>
      </c>
      <c r="T23" s="39" t="str">
        <f t="shared" si="10"/>
        <v>L143</v>
      </c>
      <c r="U23" s="40">
        <f t="shared" si="11"/>
        <v>0</v>
      </c>
      <c r="V23" s="40">
        <f t="shared" si="12"/>
        <v>12.66</v>
      </c>
      <c r="W23" s="40">
        <f t="shared" si="13"/>
        <v>0</v>
      </c>
      <c r="X23" s="40">
        <f t="shared" si="14"/>
        <v>21.69</v>
      </c>
      <c r="Y23" s="40">
        <f t="shared" si="15"/>
        <v>1.72</v>
      </c>
      <c r="Z23" s="40">
        <f t="shared" si="16"/>
        <v>0</v>
      </c>
      <c r="AA23" s="40">
        <f t="shared" si="17"/>
        <v>63.93</v>
      </c>
    </row>
    <row r="24" spans="1:27" x14ac:dyDescent="0.25">
      <c r="A24" s="36" t="s">
        <v>27</v>
      </c>
      <c r="B24" s="37">
        <v>1.57</v>
      </c>
      <c r="C24" s="37">
        <v>9.35</v>
      </c>
      <c r="D24" s="37">
        <v>0</v>
      </c>
      <c r="E24" s="37">
        <v>14.02</v>
      </c>
      <c r="F24" s="37">
        <v>4.8099999999999996</v>
      </c>
      <c r="G24" s="37">
        <v>1.38</v>
      </c>
      <c r="H24" s="37">
        <v>64.92</v>
      </c>
      <c r="J24" s="1" t="str">
        <f t="shared" si="0"/>
        <v>L144</v>
      </c>
      <c r="K24" s="2">
        <f t="shared" si="1"/>
        <v>1.57</v>
      </c>
      <c r="L24" s="2">
        <f t="shared" si="2"/>
        <v>9.35</v>
      </c>
      <c r="M24" s="2">
        <f t="shared" si="3"/>
        <v>0</v>
      </c>
      <c r="N24" s="2">
        <f t="shared" si="4"/>
        <v>14.02</v>
      </c>
      <c r="O24" s="2">
        <f t="shared" si="5"/>
        <v>4.8099999999999996</v>
      </c>
      <c r="P24" s="2">
        <f t="shared" si="6"/>
        <v>1.38</v>
      </c>
      <c r="Q24" s="2">
        <f t="shared" si="7"/>
        <v>64.92</v>
      </c>
      <c r="R24" s="2">
        <f t="shared" si="9"/>
        <v>1.0411244143675169</v>
      </c>
      <c r="T24" s="39" t="str">
        <f t="shared" si="10"/>
        <v>L144</v>
      </c>
      <c r="U24" s="40">
        <f t="shared" si="11"/>
        <v>1.6345653305570016</v>
      </c>
      <c r="V24" s="40">
        <f t="shared" si="12"/>
        <v>9.7345132743362832</v>
      </c>
      <c r="W24" s="40">
        <f t="shared" si="13"/>
        <v>0</v>
      </c>
      <c r="X24" s="40">
        <f t="shared" si="14"/>
        <v>14.596564289432587</v>
      </c>
      <c r="Y24" s="40">
        <f t="shared" si="15"/>
        <v>5.0078084331077557</v>
      </c>
      <c r="Z24" s="40">
        <f t="shared" si="16"/>
        <v>1.4367516918271732</v>
      </c>
      <c r="AA24" s="40">
        <f t="shared" si="17"/>
        <v>67.589796980739195</v>
      </c>
    </row>
    <row r="25" spans="1:27" x14ac:dyDescent="0.25">
      <c r="A25" s="36" t="s">
        <v>28</v>
      </c>
      <c r="B25" s="37">
        <v>0.27</v>
      </c>
      <c r="C25" s="37">
        <v>9.8800000000000008</v>
      </c>
      <c r="D25" s="37">
        <v>0</v>
      </c>
      <c r="E25" s="37">
        <v>13.69</v>
      </c>
      <c r="F25" s="37">
        <v>5.32</v>
      </c>
      <c r="G25" s="37">
        <v>0.84</v>
      </c>
      <c r="H25" s="37">
        <v>65.180000000000007</v>
      </c>
      <c r="J25" s="1" t="str">
        <f t="shared" si="0"/>
        <v>L145</v>
      </c>
      <c r="K25" s="2">
        <f t="shared" si="1"/>
        <v>0.27</v>
      </c>
      <c r="L25" s="2">
        <f t="shared" si="2"/>
        <v>9.8800000000000008</v>
      </c>
      <c r="M25" s="2">
        <f t="shared" si="3"/>
        <v>0</v>
      </c>
      <c r="N25" s="2">
        <f t="shared" si="4"/>
        <v>13.69</v>
      </c>
      <c r="O25" s="2">
        <f t="shared" si="5"/>
        <v>5.32</v>
      </c>
      <c r="P25" s="2">
        <f t="shared" si="6"/>
        <v>0.84</v>
      </c>
      <c r="Q25" s="2">
        <f t="shared" si="7"/>
        <v>65.180000000000007</v>
      </c>
      <c r="R25" s="2">
        <f t="shared" si="9"/>
        <v>1.0506408909434755</v>
      </c>
      <c r="T25" s="39" t="str">
        <f t="shared" si="10"/>
        <v>L145</v>
      </c>
      <c r="U25" s="40">
        <f t="shared" si="11"/>
        <v>0.28367304055473841</v>
      </c>
      <c r="V25" s="40">
        <f t="shared" si="12"/>
        <v>10.380332002521538</v>
      </c>
      <c r="W25" s="40">
        <f t="shared" si="13"/>
        <v>0</v>
      </c>
      <c r="X25" s="40">
        <f t="shared" si="14"/>
        <v>14.383273797016178</v>
      </c>
      <c r="Y25" s="40">
        <f t="shared" si="15"/>
        <v>5.5894095398192896</v>
      </c>
      <c r="Z25" s="40">
        <f t="shared" si="16"/>
        <v>0.88253834839251932</v>
      </c>
      <c r="AA25" s="40">
        <f t="shared" si="17"/>
        <v>68.480773271695739</v>
      </c>
    </row>
    <row r="26" spans="1:27" x14ac:dyDescent="0.25">
      <c r="A26" s="36" t="s">
        <v>29</v>
      </c>
      <c r="B26" s="37">
        <v>0</v>
      </c>
      <c r="C26" s="37">
        <v>12.46</v>
      </c>
      <c r="D26" s="37">
        <v>0</v>
      </c>
      <c r="E26" s="37">
        <v>18.05</v>
      </c>
      <c r="F26" s="37">
        <v>1.27</v>
      </c>
      <c r="G26" s="37">
        <v>5.38</v>
      </c>
      <c r="H26" s="37">
        <v>61.75</v>
      </c>
      <c r="J26" s="1" t="str">
        <f t="shared" si="0"/>
        <v>L153</v>
      </c>
      <c r="K26" s="2">
        <f t="shared" si="1"/>
        <v>0</v>
      </c>
      <c r="L26" s="2">
        <f t="shared" si="2"/>
        <v>12.46</v>
      </c>
      <c r="M26" s="2">
        <f t="shared" si="3"/>
        <v>0</v>
      </c>
      <c r="N26" s="2">
        <f t="shared" si="4"/>
        <v>18.05</v>
      </c>
      <c r="O26" s="2">
        <f t="shared" si="5"/>
        <v>1.27</v>
      </c>
      <c r="P26" s="2">
        <f t="shared" si="6"/>
        <v>5.38</v>
      </c>
      <c r="Q26" s="2">
        <f t="shared" si="7"/>
        <v>61.75</v>
      </c>
      <c r="R26" s="2">
        <f t="shared" si="9"/>
        <v>1.0110201193003741</v>
      </c>
      <c r="T26" s="39" t="str">
        <f t="shared" si="10"/>
        <v>L153</v>
      </c>
      <c r="U26" s="40">
        <f t="shared" si="11"/>
        <v>0</v>
      </c>
      <c r="V26" s="40">
        <f t="shared" si="12"/>
        <v>12.597310686482661</v>
      </c>
      <c r="W26" s="40">
        <f t="shared" si="13"/>
        <v>0</v>
      </c>
      <c r="X26" s="40">
        <f t="shared" si="14"/>
        <v>18.248913153371753</v>
      </c>
      <c r="Y26" s="40">
        <f t="shared" si="15"/>
        <v>1.2839955515114752</v>
      </c>
      <c r="Z26" s="40">
        <f t="shared" si="16"/>
        <v>5.439288241836012</v>
      </c>
      <c r="AA26" s="40">
        <f t="shared" si="17"/>
        <v>62.430492366798099</v>
      </c>
    </row>
    <row r="27" spans="1:27" x14ac:dyDescent="0.25">
      <c r="A27" s="36" t="s">
        <v>30</v>
      </c>
      <c r="B27" s="37">
        <v>1.2</v>
      </c>
      <c r="C27" s="37">
        <v>9.06</v>
      </c>
      <c r="D27" s="37">
        <v>0</v>
      </c>
      <c r="E27" s="37">
        <v>20.75</v>
      </c>
      <c r="F27" s="37">
        <v>2.5</v>
      </c>
      <c r="G27" s="37">
        <v>1.87</v>
      </c>
      <c r="H27" s="37">
        <v>64.62</v>
      </c>
      <c r="J27" s="1" t="str">
        <f t="shared" si="0"/>
        <v>L168</v>
      </c>
      <c r="K27" s="2">
        <f t="shared" si="1"/>
        <v>1.2</v>
      </c>
      <c r="L27" s="2">
        <f t="shared" si="2"/>
        <v>9.06</v>
      </c>
      <c r="M27" s="2">
        <f t="shared" si="3"/>
        <v>0</v>
      </c>
      <c r="N27" s="2">
        <f t="shared" si="4"/>
        <v>20.75</v>
      </c>
      <c r="O27" s="2">
        <f t="shared" si="5"/>
        <v>2.5</v>
      </c>
      <c r="P27" s="2">
        <f t="shared" si="6"/>
        <v>1.87</v>
      </c>
      <c r="Q27" s="2">
        <f t="shared" si="7"/>
        <v>64.62</v>
      </c>
      <c r="R27" s="2">
        <f t="shared" si="9"/>
        <v>1</v>
      </c>
      <c r="T27" s="39" t="str">
        <f t="shared" si="10"/>
        <v>L168</v>
      </c>
      <c r="U27" s="40">
        <f t="shared" si="11"/>
        <v>1.2</v>
      </c>
      <c r="V27" s="40">
        <f t="shared" si="12"/>
        <v>9.06</v>
      </c>
      <c r="W27" s="40">
        <f t="shared" si="13"/>
        <v>0</v>
      </c>
      <c r="X27" s="40">
        <f t="shared" si="14"/>
        <v>20.75</v>
      </c>
      <c r="Y27" s="40">
        <f t="shared" si="15"/>
        <v>2.5</v>
      </c>
      <c r="Z27" s="40">
        <f t="shared" si="16"/>
        <v>1.87</v>
      </c>
      <c r="AA27" s="40">
        <f t="shared" si="17"/>
        <v>64.62</v>
      </c>
    </row>
    <row r="28" spans="1:27" x14ac:dyDescent="0.25">
      <c r="A28" s="36" t="s">
        <v>31</v>
      </c>
      <c r="B28" s="37">
        <v>1.1100000000000001</v>
      </c>
      <c r="C28" s="37">
        <v>10.58</v>
      </c>
      <c r="D28" s="37">
        <v>0</v>
      </c>
      <c r="E28" s="37">
        <v>19.170000000000002</v>
      </c>
      <c r="F28" s="37">
        <v>2.33</v>
      </c>
      <c r="G28" s="37">
        <v>2.13</v>
      </c>
      <c r="H28" s="37">
        <v>64.69</v>
      </c>
      <c r="J28" s="1" t="str">
        <f t="shared" si="0"/>
        <v>L169</v>
      </c>
      <c r="K28" s="2">
        <f t="shared" si="1"/>
        <v>1.1100000000000001</v>
      </c>
      <c r="L28" s="2">
        <f t="shared" si="2"/>
        <v>10.58</v>
      </c>
      <c r="M28" s="2">
        <f t="shared" si="3"/>
        <v>0</v>
      </c>
      <c r="N28" s="2">
        <f t="shared" si="4"/>
        <v>19.170000000000002</v>
      </c>
      <c r="O28" s="2">
        <f t="shared" si="5"/>
        <v>2.33</v>
      </c>
      <c r="P28" s="2">
        <f t="shared" si="6"/>
        <v>2.13</v>
      </c>
      <c r="Q28" s="2">
        <f t="shared" si="7"/>
        <v>64.69</v>
      </c>
      <c r="R28" s="2">
        <f t="shared" si="9"/>
        <v>0.99990000999900019</v>
      </c>
      <c r="T28" s="39" t="str">
        <f t="shared" si="10"/>
        <v>L169</v>
      </c>
      <c r="U28" s="40">
        <f t="shared" si="11"/>
        <v>1.1098890110988904</v>
      </c>
      <c r="V28" s="40">
        <f t="shared" si="12"/>
        <v>10.578942105789421</v>
      </c>
      <c r="W28" s="40">
        <f t="shared" si="13"/>
        <v>0</v>
      </c>
      <c r="X28" s="40">
        <f t="shared" si="14"/>
        <v>19.168083191680836</v>
      </c>
      <c r="Y28" s="40">
        <f t="shared" si="15"/>
        <v>2.3297670232976704</v>
      </c>
      <c r="Z28" s="40">
        <f t="shared" si="16"/>
        <v>2.1297870212978705</v>
      </c>
      <c r="AA28" s="40">
        <f t="shared" si="17"/>
        <v>64.68353164683532</v>
      </c>
    </row>
    <row r="29" spans="1:27" x14ac:dyDescent="0.25">
      <c r="A29" s="36" t="s">
        <v>32</v>
      </c>
      <c r="B29" s="37">
        <v>0.51</v>
      </c>
      <c r="C29" s="37">
        <v>10.97</v>
      </c>
      <c r="D29" s="37">
        <v>0</v>
      </c>
      <c r="E29" s="37">
        <v>18.48</v>
      </c>
      <c r="F29" s="37">
        <v>1.81</v>
      </c>
      <c r="G29" s="37">
        <v>1.18</v>
      </c>
      <c r="H29" s="37">
        <v>67.040000000000006</v>
      </c>
      <c r="J29" s="1" t="str">
        <f t="shared" si="0"/>
        <v>L170</v>
      </c>
      <c r="K29" s="2">
        <f t="shared" si="1"/>
        <v>0.51</v>
      </c>
      <c r="L29" s="2">
        <f t="shared" si="2"/>
        <v>10.97</v>
      </c>
      <c r="M29" s="2">
        <f t="shared" si="3"/>
        <v>0</v>
      </c>
      <c r="N29" s="2">
        <f t="shared" si="4"/>
        <v>18.48</v>
      </c>
      <c r="O29" s="2">
        <f t="shared" si="5"/>
        <v>1.81</v>
      </c>
      <c r="P29" s="2">
        <f t="shared" si="6"/>
        <v>1.18</v>
      </c>
      <c r="Q29" s="2">
        <f t="shared" si="7"/>
        <v>67.040000000000006</v>
      </c>
      <c r="R29" s="2">
        <f t="shared" si="9"/>
        <v>1.000100010001</v>
      </c>
      <c r="T29" s="39" t="str">
        <f t="shared" si="10"/>
        <v>L170</v>
      </c>
      <c r="U29" s="40">
        <f t="shared" si="11"/>
        <v>0.51005100510051005</v>
      </c>
      <c r="V29" s="40">
        <f t="shared" si="12"/>
        <v>10.971097109710971</v>
      </c>
      <c r="W29" s="40">
        <f t="shared" si="13"/>
        <v>0</v>
      </c>
      <c r="X29" s="40">
        <f t="shared" si="14"/>
        <v>18.481848184818482</v>
      </c>
      <c r="Y29" s="40">
        <f t="shared" si="15"/>
        <v>1.8101810181018101</v>
      </c>
      <c r="Z29" s="40">
        <f t="shared" si="16"/>
        <v>1.18011801180118</v>
      </c>
      <c r="AA29" s="40">
        <f t="shared" si="17"/>
        <v>67.046704670467051</v>
      </c>
    </row>
    <row r="30" spans="1:27" x14ac:dyDescent="0.25">
      <c r="A30" s="36" t="s">
        <v>33</v>
      </c>
      <c r="B30" s="37">
        <v>0.33</v>
      </c>
      <c r="C30" s="37">
        <v>11.26</v>
      </c>
      <c r="D30" s="37">
        <v>0</v>
      </c>
      <c r="E30" s="37">
        <v>16.77</v>
      </c>
      <c r="F30" s="37">
        <v>1.78</v>
      </c>
      <c r="G30" s="37">
        <v>0.94</v>
      </c>
      <c r="H30" s="37">
        <v>68.92</v>
      </c>
      <c r="J30" s="1" t="str">
        <f t="shared" si="0"/>
        <v>L171</v>
      </c>
      <c r="K30" s="2">
        <f t="shared" si="1"/>
        <v>0.33</v>
      </c>
      <c r="L30" s="2">
        <f t="shared" si="2"/>
        <v>11.26</v>
      </c>
      <c r="M30" s="2">
        <f t="shared" si="3"/>
        <v>0</v>
      </c>
      <c r="N30" s="2">
        <f t="shared" si="4"/>
        <v>16.77</v>
      </c>
      <c r="O30" s="2">
        <f t="shared" si="5"/>
        <v>1.78</v>
      </c>
      <c r="P30" s="2">
        <f t="shared" si="6"/>
        <v>0.94</v>
      </c>
      <c r="Q30" s="2">
        <f t="shared" si="7"/>
        <v>68.92</v>
      </c>
      <c r="R30" s="2">
        <f t="shared" si="9"/>
        <v>1</v>
      </c>
      <c r="T30" s="39" t="str">
        <f t="shared" si="10"/>
        <v>L171</v>
      </c>
      <c r="U30" s="40">
        <f t="shared" si="11"/>
        <v>0.33</v>
      </c>
      <c r="V30" s="40">
        <f t="shared" si="12"/>
        <v>11.26</v>
      </c>
      <c r="W30" s="40">
        <f t="shared" si="13"/>
        <v>0</v>
      </c>
      <c r="X30" s="40">
        <f t="shared" si="14"/>
        <v>16.77</v>
      </c>
      <c r="Y30" s="40">
        <f t="shared" si="15"/>
        <v>1.78</v>
      </c>
      <c r="Z30" s="40">
        <f t="shared" si="16"/>
        <v>0.94</v>
      </c>
      <c r="AA30" s="40">
        <f t="shared" si="17"/>
        <v>68.92</v>
      </c>
    </row>
    <row r="31" spans="1:27" x14ac:dyDescent="0.25">
      <c r="A31" s="36" t="s">
        <v>34</v>
      </c>
      <c r="B31" s="37">
        <v>0</v>
      </c>
      <c r="C31" s="37">
        <v>8.6199999999999992</v>
      </c>
      <c r="D31" s="37">
        <v>0</v>
      </c>
      <c r="E31" s="37">
        <v>25.72</v>
      </c>
      <c r="F31" s="37">
        <v>1.19</v>
      </c>
      <c r="G31" s="37">
        <v>1.1200000000000001</v>
      </c>
      <c r="H31" s="37">
        <v>63.35</v>
      </c>
      <c r="J31" s="1" t="str">
        <f t="shared" si="0"/>
        <v>L172</v>
      </c>
      <c r="K31" s="2">
        <f t="shared" si="1"/>
        <v>0</v>
      </c>
      <c r="L31" s="2">
        <f t="shared" si="2"/>
        <v>8.6199999999999992</v>
      </c>
      <c r="M31" s="2">
        <f t="shared" si="3"/>
        <v>0</v>
      </c>
      <c r="N31" s="2">
        <f t="shared" si="4"/>
        <v>25.72</v>
      </c>
      <c r="O31" s="2">
        <f t="shared" si="5"/>
        <v>1.19</v>
      </c>
      <c r="P31" s="2">
        <f t="shared" si="6"/>
        <v>1.1200000000000001</v>
      </c>
      <c r="Q31" s="2">
        <f t="shared" si="7"/>
        <v>63.35</v>
      </c>
      <c r="R31" s="2">
        <f t="shared" si="9"/>
        <v>1</v>
      </c>
      <c r="T31" s="39" t="str">
        <f t="shared" si="10"/>
        <v>L172</v>
      </c>
      <c r="U31" s="40">
        <f t="shared" si="11"/>
        <v>0</v>
      </c>
      <c r="V31" s="40">
        <f t="shared" si="12"/>
        <v>8.6199999999999992</v>
      </c>
      <c r="W31" s="40">
        <f t="shared" si="13"/>
        <v>0</v>
      </c>
      <c r="X31" s="40">
        <f t="shared" si="14"/>
        <v>25.72</v>
      </c>
      <c r="Y31" s="40">
        <f t="shared" si="15"/>
        <v>1.19</v>
      </c>
      <c r="Z31" s="40">
        <f t="shared" si="16"/>
        <v>1.1200000000000001</v>
      </c>
      <c r="AA31" s="40">
        <f t="shared" si="17"/>
        <v>63.35</v>
      </c>
    </row>
    <row r="32" spans="1:27" x14ac:dyDescent="0.25">
      <c r="A32" s="36" t="s">
        <v>35</v>
      </c>
      <c r="B32" s="37">
        <v>1.06</v>
      </c>
      <c r="C32" s="37">
        <v>9.57</v>
      </c>
      <c r="D32" s="37">
        <v>0</v>
      </c>
      <c r="E32" s="37">
        <v>24.92</v>
      </c>
      <c r="F32" s="37">
        <v>1.64</v>
      </c>
      <c r="G32" s="37">
        <v>1.64</v>
      </c>
      <c r="H32" s="37">
        <v>61.17</v>
      </c>
      <c r="J32" s="1" t="str">
        <f t="shared" si="0"/>
        <v>L173</v>
      </c>
      <c r="K32" s="2">
        <f t="shared" si="1"/>
        <v>1.06</v>
      </c>
      <c r="L32" s="2">
        <f t="shared" si="2"/>
        <v>9.57</v>
      </c>
      <c r="M32" s="2">
        <f t="shared" si="3"/>
        <v>0</v>
      </c>
      <c r="N32" s="2">
        <f t="shared" si="4"/>
        <v>24.92</v>
      </c>
      <c r="O32" s="2">
        <f t="shared" si="5"/>
        <v>1.64</v>
      </c>
      <c r="P32" s="2">
        <f t="shared" si="6"/>
        <v>1.64</v>
      </c>
      <c r="Q32" s="2">
        <f t="shared" si="7"/>
        <v>61.17</v>
      </c>
      <c r="R32" s="2">
        <f t="shared" si="9"/>
        <v>1</v>
      </c>
      <c r="T32" s="39" t="str">
        <f t="shared" si="10"/>
        <v>L173</v>
      </c>
      <c r="U32" s="40">
        <f t="shared" si="11"/>
        <v>1.06</v>
      </c>
      <c r="V32" s="40">
        <f t="shared" si="12"/>
        <v>9.57</v>
      </c>
      <c r="W32" s="40">
        <f t="shared" si="13"/>
        <v>0</v>
      </c>
      <c r="X32" s="40">
        <f t="shared" si="14"/>
        <v>24.92</v>
      </c>
      <c r="Y32" s="40">
        <f t="shared" si="15"/>
        <v>1.64</v>
      </c>
      <c r="Z32" s="40">
        <f t="shared" si="16"/>
        <v>1.64</v>
      </c>
      <c r="AA32" s="40">
        <f t="shared" si="17"/>
        <v>61.17</v>
      </c>
    </row>
    <row r="33" spans="1:27" x14ac:dyDescent="0.25">
      <c r="A33" s="36" t="s">
        <v>36</v>
      </c>
      <c r="B33" s="37">
        <v>0</v>
      </c>
      <c r="C33" s="37">
        <v>11.28</v>
      </c>
      <c r="D33" s="37">
        <v>0</v>
      </c>
      <c r="E33" s="37">
        <v>17.91</v>
      </c>
      <c r="F33" s="37">
        <v>3.22</v>
      </c>
      <c r="G33" s="37">
        <v>1.76</v>
      </c>
      <c r="H33" s="37">
        <v>65.84</v>
      </c>
      <c r="J33" s="1" t="str">
        <f t="shared" si="0"/>
        <v>L174</v>
      </c>
      <c r="K33" s="2">
        <f t="shared" si="1"/>
        <v>0</v>
      </c>
      <c r="L33" s="2">
        <f t="shared" si="2"/>
        <v>11.28</v>
      </c>
      <c r="M33" s="2">
        <f t="shared" si="3"/>
        <v>0</v>
      </c>
      <c r="N33" s="2">
        <f t="shared" si="4"/>
        <v>17.91</v>
      </c>
      <c r="O33" s="2">
        <f t="shared" si="5"/>
        <v>3.22</v>
      </c>
      <c r="P33" s="2">
        <f t="shared" si="6"/>
        <v>1.76</v>
      </c>
      <c r="Q33" s="2">
        <f t="shared" si="7"/>
        <v>65.84</v>
      </c>
      <c r="R33" s="2">
        <f t="shared" si="9"/>
        <v>0.99990000999900019</v>
      </c>
      <c r="T33" s="39" t="str">
        <f t="shared" si="10"/>
        <v>L174</v>
      </c>
      <c r="U33" s="40">
        <f t="shared" si="11"/>
        <v>0</v>
      </c>
      <c r="V33" s="40">
        <f t="shared" si="12"/>
        <v>11.278872112788722</v>
      </c>
      <c r="W33" s="40">
        <f t="shared" si="13"/>
        <v>0</v>
      </c>
      <c r="X33" s="40">
        <f t="shared" si="14"/>
        <v>17.908209179082093</v>
      </c>
      <c r="Y33" s="40">
        <f t="shared" si="15"/>
        <v>3.2196780321967808</v>
      </c>
      <c r="Z33" s="40">
        <f t="shared" si="16"/>
        <v>1.7598240175982403</v>
      </c>
      <c r="AA33" s="40">
        <f t="shared" si="17"/>
        <v>65.833416658334173</v>
      </c>
    </row>
    <row r="34" spans="1:27" x14ac:dyDescent="0.25">
      <c r="A34" s="36" t="s">
        <v>37</v>
      </c>
      <c r="B34" s="37">
        <v>0.57999999999999996</v>
      </c>
      <c r="C34" s="37">
        <v>10.93</v>
      </c>
      <c r="D34" s="37">
        <v>0</v>
      </c>
      <c r="E34" s="37">
        <v>16.93</v>
      </c>
      <c r="F34" s="37">
        <v>5.07</v>
      </c>
      <c r="G34" s="37">
        <v>1.05</v>
      </c>
      <c r="H34" s="37">
        <v>65.44</v>
      </c>
      <c r="J34" s="1" t="str">
        <f t="shared" ref="J34:J51" si="18">A34</f>
        <v>L175</v>
      </c>
      <c r="K34" s="2">
        <f t="shared" ref="K34:K51" si="19">B34</f>
        <v>0.57999999999999996</v>
      </c>
      <c r="L34" s="2">
        <f t="shared" ref="L34:L51" si="20">C34</f>
        <v>10.93</v>
      </c>
      <c r="M34" s="2">
        <f t="shared" ref="M34:M51" si="21">D34</f>
        <v>0</v>
      </c>
      <c r="N34" s="2">
        <f t="shared" ref="N34:N51" si="22">E34</f>
        <v>16.93</v>
      </c>
      <c r="O34" s="2">
        <f t="shared" ref="O34:O51" si="23">F34</f>
        <v>5.07</v>
      </c>
      <c r="P34" s="2">
        <f t="shared" ref="P34:P51" si="24">G34</f>
        <v>1.05</v>
      </c>
      <c r="Q34" s="2">
        <f t="shared" ref="Q34:Q51" si="25">H34</f>
        <v>65.44</v>
      </c>
      <c r="R34" s="2">
        <f t="shared" si="9"/>
        <v>1</v>
      </c>
      <c r="T34" s="39" t="str">
        <f t="shared" si="10"/>
        <v>L175</v>
      </c>
      <c r="U34" s="40">
        <f t="shared" si="11"/>
        <v>0.57999999999999996</v>
      </c>
      <c r="V34" s="40">
        <f t="shared" si="12"/>
        <v>10.93</v>
      </c>
      <c r="W34" s="40">
        <f t="shared" si="13"/>
        <v>0</v>
      </c>
      <c r="X34" s="40">
        <f t="shared" si="14"/>
        <v>16.93</v>
      </c>
      <c r="Y34" s="40">
        <f t="shared" si="15"/>
        <v>5.07</v>
      </c>
      <c r="Z34" s="40">
        <f t="shared" si="16"/>
        <v>1.05</v>
      </c>
      <c r="AA34" s="40">
        <f t="shared" si="17"/>
        <v>65.44</v>
      </c>
    </row>
    <row r="35" spans="1:27" x14ac:dyDescent="0.25">
      <c r="A35" s="36" t="s">
        <v>96</v>
      </c>
      <c r="B35" s="37">
        <v>0.11</v>
      </c>
      <c r="C35" s="37">
        <v>8.08</v>
      </c>
      <c r="D35" s="37">
        <v>0</v>
      </c>
      <c r="E35" s="37">
        <v>17.2</v>
      </c>
      <c r="F35" s="37">
        <v>5.0599999999999996</v>
      </c>
      <c r="G35" s="37">
        <v>0</v>
      </c>
      <c r="H35" s="37">
        <v>69.55</v>
      </c>
      <c r="J35" s="1" t="str">
        <f t="shared" si="18"/>
        <v>L176</v>
      </c>
      <c r="K35" s="2">
        <f t="shared" si="19"/>
        <v>0.11</v>
      </c>
      <c r="L35" s="2">
        <f t="shared" si="20"/>
        <v>8.08</v>
      </c>
      <c r="M35" s="2">
        <f t="shared" si="21"/>
        <v>0</v>
      </c>
      <c r="N35" s="2">
        <f t="shared" si="22"/>
        <v>17.2</v>
      </c>
      <c r="O35" s="2">
        <f t="shared" si="23"/>
        <v>5.0599999999999996</v>
      </c>
      <c r="P35" s="2">
        <f t="shared" si="24"/>
        <v>0</v>
      </c>
      <c r="Q35" s="2">
        <f t="shared" si="25"/>
        <v>69.55</v>
      </c>
      <c r="R35" s="2">
        <f t="shared" si="9"/>
        <v>1</v>
      </c>
      <c r="T35" s="39" t="str">
        <f t="shared" si="10"/>
        <v>L176</v>
      </c>
      <c r="U35" s="40">
        <f t="shared" si="11"/>
        <v>0.11</v>
      </c>
      <c r="V35" s="40">
        <f t="shared" si="12"/>
        <v>8.08</v>
      </c>
      <c r="W35" s="40">
        <f t="shared" si="13"/>
        <v>0</v>
      </c>
      <c r="X35" s="40">
        <f t="shared" si="14"/>
        <v>17.2</v>
      </c>
      <c r="Y35" s="40">
        <f t="shared" si="15"/>
        <v>5.0599999999999996</v>
      </c>
      <c r="Z35" s="40">
        <f t="shared" si="16"/>
        <v>0</v>
      </c>
      <c r="AA35" s="40">
        <f t="shared" si="17"/>
        <v>69.55</v>
      </c>
    </row>
    <row r="36" spans="1:27" x14ac:dyDescent="0.25">
      <c r="A36" s="36" t="s">
        <v>38</v>
      </c>
      <c r="B36" s="37">
        <v>0</v>
      </c>
      <c r="C36" s="37">
        <v>8.6300000000000008</v>
      </c>
      <c r="D36" s="37">
        <v>9.43</v>
      </c>
      <c r="E36" s="37">
        <v>14.76</v>
      </c>
      <c r="F36" s="37">
        <v>12.13</v>
      </c>
      <c r="G36" s="37">
        <v>1.53</v>
      </c>
      <c r="H36" s="37">
        <v>53.51</v>
      </c>
      <c r="J36" s="1" t="str">
        <f t="shared" si="18"/>
        <v>L177</v>
      </c>
      <c r="K36" s="2">
        <f t="shared" si="19"/>
        <v>0</v>
      </c>
      <c r="L36" s="2">
        <f t="shared" si="20"/>
        <v>8.6300000000000008</v>
      </c>
      <c r="M36" s="2">
        <f t="shared" si="21"/>
        <v>9.43</v>
      </c>
      <c r="N36" s="2">
        <f t="shared" si="22"/>
        <v>14.76</v>
      </c>
      <c r="O36" s="2">
        <f t="shared" si="23"/>
        <v>12.13</v>
      </c>
      <c r="P36" s="2">
        <f t="shared" si="24"/>
        <v>1.53</v>
      </c>
      <c r="Q36" s="2">
        <f t="shared" si="25"/>
        <v>53.51</v>
      </c>
      <c r="R36" s="2">
        <f t="shared" si="9"/>
        <v>1.000100010001</v>
      </c>
      <c r="T36" s="39" t="str">
        <f t="shared" si="10"/>
        <v>L177</v>
      </c>
      <c r="U36" s="40">
        <f t="shared" si="11"/>
        <v>0</v>
      </c>
      <c r="V36" s="40">
        <f t="shared" si="12"/>
        <v>8.6308630863086311</v>
      </c>
      <c r="W36" s="40">
        <f t="shared" si="13"/>
        <v>9.4309430943094306</v>
      </c>
      <c r="X36" s="40">
        <f t="shared" si="14"/>
        <v>14.76147614761476</v>
      </c>
      <c r="Y36" s="40">
        <f t="shared" si="15"/>
        <v>12.131213121312131</v>
      </c>
      <c r="Z36" s="40">
        <f t="shared" si="16"/>
        <v>1.5301530153015301</v>
      </c>
      <c r="AA36" s="40">
        <f t="shared" si="17"/>
        <v>53.515351535153506</v>
      </c>
    </row>
    <row r="37" spans="1:27" x14ac:dyDescent="0.25">
      <c r="A37" s="36" t="s">
        <v>39</v>
      </c>
      <c r="B37" s="37">
        <v>0</v>
      </c>
      <c r="C37" s="37">
        <v>9.65</v>
      </c>
      <c r="D37" s="37">
        <v>8.57</v>
      </c>
      <c r="E37" s="37">
        <v>16.5</v>
      </c>
      <c r="F37" s="37">
        <v>10.83</v>
      </c>
      <c r="G37" s="37">
        <v>0</v>
      </c>
      <c r="H37" s="37">
        <v>54.46</v>
      </c>
      <c r="J37" s="1" t="str">
        <f t="shared" si="18"/>
        <v>L186</v>
      </c>
      <c r="K37" s="2">
        <f t="shared" si="19"/>
        <v>0</v>
      </c>
      <c r="L37" s="2">
        <f t="shared" si="20"/>
        <v>9.65</v>
      </c>
      <c r="M37" s="2">
        <f t="shared" si="21"/>
        <v>8.57</v>
      </c>
      <c r="N37" s="2">
        <f t="shared" si="22"/>
        <v>16.5</v>
      </c>
      <c r="O37" s="2">
        <f t="shared" si="23"/>
        <v>10.83</v>
      </c>
      <c r="P37" s="2">
        <f t="shared" si="24"/>
        <v>0</v>
      </c>
      <c r="Q37" s="2">
        <f t="shared" si="25"/>
        <v>54.46</v>
      </c>
      <c r="R37" s="2">
        <f t="shared" si="9"/>
        <v>0.99990000999900019</v>
      </c>
      <c r="T37" s="39" t="str">
        <f t="shared" si="10"/>
        <v>L186</v>
      </c>
      <c r="U37" s="40">
        <f t="shared" si="11"/>
        <v>0</v>
      </c>
      <c r="V37" s="40">
        <f t="shared" si="12"/>
        <v>9.6490350964903531</v>
      </c>
      <c r="W37" s="40">
        <f t="shared" si="13"/>
        <v>8.5691430856914312</v>
      </c>
      <c r="X37" s="40">
        <f t="shared" si="14"/>
        <v>16.498350164983503</v>
      </c>
      <c r="Y37" s="40">
        <f t="shared" si="15"/>
        <v>10.828917108289172</v>
      </c>
      <c r="Z37" s="40">
        <f t="shared" si="16"/>
        <v>0</v>
      </c>
      <c r="AA37" s="40">
        <f t="shared" si="17"/>
        <v>54.454554544545552</v>
      </c>
    </row>
    <row r="38" spans="1:27" x14ac:dyDescent="0.25">
      <c r="A38" s="36" t="s">
        <v>40</v>
      </c>
      <c r="B38" s="37">
        <v>0</v>
      </c>
      <c r="C38" s="37">
        <v>9.81</v>
      </c>
      <c r="D38" s="37">
        <v>8.36</v>
      </c>
      <c r="E38" s="37">
        <v>17.010000000000002</v>
      </c>
      <c r="F38" s="37">
        <v>9.4</v>
      </c>
      <c r="G38" s="37">
        <v>0</v>
      </c>
      <c r="H38" s="37">
        <v>55.42</v>
      </c>
      <c r="J38" s="1" t="str">
        <f t="shared" si="18"/>
        <v>L187</v>
      </c>
      <c r="K38" s="2">
        <f t="shared" si="19"/>
        <v>0</v>
      </c>
      <c r="L38" s="2">
        <f t="shared" si="20"/>
        <v>9.81</v>
      </c>
      <c r="M38" s="2">
        <f t="shared" si="21"/>
        <v>8.36</v>
      </c>
      <c r="N38" s="2">
        <f t="shared" si="22"/>
        <v>17.010000000000002</v>
      </c>
      <c r="O38" s="2">
        <f t="shared" si="23"/>
        <v>9.4</v>
      </c>
      <c r="P38" s="2">
        <f t="shared" si="24"/>
        <v>0</v>
      </c>
      <c r="Q38" s="2">
        <f t="shared" si="25"/>
        <v>55.42</v>
      </c>
      <c r="R38" s="2">
        <f t="shared" si="9"/>
        <v>1</v>
      </c>
      <c r="T38" s="39" t="str">
        <f t="shared" si="10"/>
        <v>L187</v>
      </c>
      <c r="U38" s="40">
        <f t="shared" si="11"/>
        <v>0</v>
      </c>
      <c r="V38" s="40">
        <f t="shared" si="12"/>
        <v>9.81</v>
      </c>
      <c r="W38" s="40">
        <f t="shared" si="13"/>
        <v>8.36</v>
      </c>
      <c r="X38" s="40">
        <f t="shared" si="14"/>
        <v>17.010000000000002</v>
      </c>
      <c r="Y38" s="40">
        <f t="shared" si="15"/>
        <v>9.4</v>
      </c>
      <c r="Z38" s="40">
        <f t="shared" si="16"/>
        <v>0</v>
      </c>
      <c r="AA38" s="40">
        <f t="shared" si="17"/>
        <v>55.42</v>
      </c>
    </row>
    <row r="39" spans="1:27" x14ac:dyDescent="0.25">
      <c r="A39" s="36" t="s">
        <v>41</v>
      </c>
      <c r="B39" s="37">
        <v>0</v>
      </c>
      <c r="C39" s="37">
        <v>9.9600000000000009</v>
      </c>
      <c r="D39" s="37">
        <v>7.49</v>
      </c>
      <c r="E39" s="37">
        <v>12.9</v>
      </c>
      <c r="F39" s="37">
        <v>6</v>
      </c>
      <c r="G39" s="37">
        <v>0</v>
      </c>
      <c r="H39" s="37">
        <v>63.65</v>
      </c>
      <c r="J39" s="1" t="str">
        <f t="shared" si="18"/>
        <v>L188</v>
      </c>
      <c r="K39" s="2">
        <f t="shared" si="19"/>
        <v>0</v>
      </c>
      <c r="L39" s="2">
        <f t="shared" si="20"/>
        <v>9.9600000000000009</v>
      </c>
      <c r="M39" s="2">
        <f t="shared" si="21"/>
        <v>7.49</v>
      </c>
      <c r="N39" s="2">
        <f t="shared" si="22"/>
        <v>12.9</v>
      </c>
      <c r="O39" s="2">
        <f t="shared" si="23"/>
        <v>6</v>
      </c>
      <c r="P39" s="2">
        <f t="shared" si="24"/>
        <v>0</v>
      </c>
      <c r="Q39" s="2">
        <f t="shared" si="25"/>
        <v>63.65</v>
      </c>
      <c r="R39" s="2">
        <f t="shared" si="9"/>
        <v>1</v>
      </c>
      <c r="T39" s="39" t="str">
        <f t="shared" si="10"/>
        <v>L188</v>
      </c>
      <c r="U39" s="40">
        <f t="shared" si="11"/>
        <v>0</v>
      </c>
      <c r="V39" s="40">
        <f t="shared" si="12"/>
        <v>9.9600000000000009</v>
      </c>
      <c r="W39" s="40">
        <f t="shared" si="13"/>
        <v>7.49</v>
      </c>
      <c r="X39" s="40">
        <f t="shared" si="14"/>
        <v>12.9</v>
      </c>
      <c r="Y39" s="40">
        <f t="shared" si="15"/>
        <v>6</v>
      </c>
      <c r="Z39" s="40">
        <f t="shared" si="16"/>
        <v>0</v>
      </c>
      <c r="AA39" s="40">
        <f t="shared" si="17"/>
        <v>63.65</v>
      </c>
    </row>
    <row r="40" spans="1:27" x14ac:dyDescent="0.25">
      <c r="A40" s="36" t="s">
        <v>42</v>
      </c>
      <c r="B40" s="37">
        <v>0</v>
      </c>
      <c r="C40" s="37">
        <v>10.11</v>
      </c>
      <c r="D40" s="37">
        <v>9.74</v>
      </c>
      <c r="E40" s="37">
        <v>12.58</v>
      </c>
      <c r="F40" s="37">
        <v>6.28</v>
      </c>
      <c r="G40" s="37">
        <v>0</v>
      </c>
      <c r="H40" s="37">
        <v>61.3</v>
      </c>
      <c r="J40" s="1" t="str">
        <f t="shared" si="18"/>
        <v>L189</v>
      </c>
      <c r="K40" s="2">
        <f t="shared" si="19"/>
        <v>0</v>
      </c>
      <c r="L40" s="2">
        <f t="shared" si="20"/>
        <v>10.11</v>
      </c>
      <c r="M40" s="2">
        <f t="shared" si="21"/>
        <v>9.74</v>
      </c>
      <c r="N40" s="2">
        <f t="shared" si="22"/>
        <v>12.58</v>
      </c>
      <c r="O40" s="2">
        <f t="shared" si="23"/>
        <v>6.28</v>
      </c>
      <c r="P40" s="2">
        <f t="shared" si="24"/>
        <v>0</v>
      </c>
      <c r="Q40" s="2">
        <f t="shared" si="25"/>
        <v>61.3</v>
      </c>
      <c r="R40" s="2">
        <f t="shared" si="9"/>
        <v>0.99990000999900019</v>
      </c>
      <c r="T40" s="39" t="str">
        <f t="shared" si="10"/>
        <v>L189</v>
      </c>
      <c r="U40" s="40">
        <f t="shared" si="11"/>
        <v>0</v>
      </c>
      <c r="V40" s="40">
        <f t="shared" si="12"/>
        <v>10.108989101089891</v>
      </c>
      <c r="W40" s="40">
        <f t="shared" si="13"/>
        <v>9.739026097390262</v>
      </c>
      <c r="X40" s="40">
        <f t="shared" si="14"/>
        <v>12.578742125787423</v>
      </c>
      <c r="Y40" s="40">
        <f t="shared" si="15"/>
        <v>6.2793720627937217</v>
      </c>
      <c r="Z40" s="40">
        <f t="shared" si="16"/>
        <v>0</v>
      </c>
      <c r="AA40" s="40">
        <f t="shared" si="17"/>
        <v>61.293870612938711</v>
      </c>
    </row>
    <row r="41" spans="1:27" x14ac:dyDescent="0.25">
      <c r="A41" s="36" t="s">
        <v>43</v>
      </c>
      <c r="B41" s="37">
        <v>0</v>
      </c>
      <c r="C41" s="37">
        <v>8.18</v>
      </c>
      <c r="D41" s="37">
        <v>8.8000000000000007</v>
      </c>
      <c r="E41" s="37">
        <v>21.7</v>
      </c>
      <c r="F41" s="37">
        <v>6.11</v>
      </c>
      <c r="G41" s="37">
        <v>0</v>
      </c>
      <c r="H41" s="37">
        <v>55.21</v>
      </c>
      <c r="J41" s="1" t="str">
        <f t="shared" si="18"/>
        <v>L190</v>
      </c>
      <c r="K41" s="2">
        <f t="shared" si="19"/>
        <v>0</v>
      </c>
      <c r="L41" s="2">
        <f t="shared" si="20"/>
        <v>8.18</v>
      </c>
      <c r="M41" s="2">
        <f t="shared" si="21"/>
        <v>8.8000000000000007</v>
      </c>
      <c r="N41" s="2">
        <f t="shared" si="22"/>
        <v>21.7</v>
      </c>
      <c r="O41" s="2">
        <f t="shared" si="23"/>
        <v>6.11</v>
      </c>
      <c r="P41" s="2">
        <f t="shared" si="24"/>
        <v>0</v>
      </c>
      <c r="Q41" s="2">
        <f t="shared" si="25"/>
        <v>55.21</v>
      </c>
      <c r="R41" s="2">
        <f t="shared" si="9"/>
        <v>1</v>
      </c>
      <c r="T41" s="39" t="str">
        <f t="shared" si="10"/>
        <v>L190</v>
      </c>
      <c r="U41" s="40">
        <f t="shared" si="11"/>
        <v>0</v>
      </c>
      <c r="V41" s="40">
        <f t="shared" si="12"/>
        <v>8.18</v>
      </c>
      <c r="W41" s="40">
        <f t="shared" si="13"/>
        <v>8.8000000000000007</v>
      </c>
      <c r="X41" s="40">
        <f t="shared" si="14"/>
        <v>21.7</v>
      </c>
      <c r="Y41" s="40">
        <f t="shared" si="15"/>
        <v>6.11</v>
      </c>
      <c r="Z41" s="40">
        <f t="shared" si="16"/>
        <v>0</v>
      </c>
      <c r="AA41" s="40">
        <f t="shared" si="17"/>
        <v>55.21</v>
      </c>
    </row>
    <row r="42" spans="1:27" x14ac:dyDescent="0.25">
      <c r="A42" s="36" t="s">
        <v>44</v>
      </c>
      <c r="B42" s="37">
        <v>0</v>
      </c>
      <c r="C42" s="37">
        <v>9.26</v>
      </c>
      <c r="D42" s="37">
        <v>7.79</v>
      </c>
      <c r="E42" s="37">
        <v>14.1</v>
      </c>
      <c r="F42" s="37">
        <v>12.98</v>
      </c>
      <c r="G42" s="37">
        <v>0.32</v>
      </c>
      <c r="H42" s="37">
        <v>55.54</v>
      </c>
      <c r="J42" s="1" t="str">
        <f t="shared" si="18"/>
        <v>L191</v>
      </c>
      <c r="K42" s="2">
        <f t="shared" si="19"/>
        <v>0</v>
      </c>
      <c r="L42" s="2">
        <f t="shared" si="20"/>
        <v>9.26</v>
      </c>
      <c r="M42" s="2">
        <f t="shared" si="21"/>
        <v>7.79</v>
      </c>
      <c r="N42" s="2">
        <f t="shared" si="22"/>
        <v>14.1</v>
      </c>
      <c r="O42" s="2">
        <f t="shared" si="23"/>
        <v>12.98</v>
      </c>
      <c r="P42" s="2">
        <f t="shared" si="24"/>
        <v>0.32</v>
      </c>
      <c r="Q42" s="2">
        <f t="shared" si="25"/>
        <v>55.54</v>
      </c>
      <c r="R42" s="2">
        <f t="shared" si="9"/>
        <v>1.0001000100010002</v>
      </c>
      <c r="T42" s="39" t="str">
        <f t="shared" si="10"/>
        <v>L191</v>
      </c>
      <c r="U42" s="40">
        <f t="shared" si="11"/>
        <v>0</v>
      </c>
      <c r="V42" s="40">
        <f t="shared" si="12"/>
        <v>9.260926092609262</v>
      </c>
      <c r="W42" s="40">
        <f t="shared" si="13"/>
        <v>7.7907790779077919</v>
      </c>
      <c r="X42" s="40">
        <f t="shared" si="14"/>
        <v>14.101410141014103</v>
      </c>
      <c r="Y42" s="40">
        <f t="shared" si="15"/>
        <v>12.981298129812984</v>
      </c>
      <c r="Z42" s="40">
        <f t="shared" si="16"/>
        <v>0.3200320032003201</v>
      </c>
      <c r="AA42" s="40">
        <f t="shared" si="17"/>
        <v>55.545554555455553</v>
      </c>
    </row>
    <row r="43" spans="1:27" x14ac:dyDescent="0.25">
      <c r="A43" s="36" t="s">
        <v>45</v>
      </c>
      <c r="B43" s="37">
        <v>0</v>
      </c>
      <c r="C43" s="37">
        <v>8.09</v>
      </c>
      <c r="D43" s="37">
        <v>6.52</v>
      </c>
      <c r="E43" s="37">
        <v>16.05</v>
      </c>
      <c r="F43" s="37">
        <v>9.33</v>
      </c>
      <c r="G43" s="37">
        <v>0.83</v>
      </c>
      <c r="H43" s="37">
        <v>55.69</v>
      </c>
      <c r="J43" s="1" t="str">
        <f t="shared" si="18"/>
        <v>L192</v>
      </c>
      <c r="K43" s="2">
        <f t="shared" si="19"/>
        <v>0</v>
      </c>
      <c r="L43" s="2">
        <f t="shared" si="20"/>
        <v>8.09</v>
      </c>
      <c r="M43" s="2">
        <f t="shared" si="21"/>
        <v>6.52</v>
      </c>
      <c r="N43" s="2">
        <f t="shared" si="22"/>
        <v>16.05</v>
      </c>
      <c r="O43" s="2">
        <f t="shared" si="23"/>
        <v>9.33</v>
      </c>
      <c r="P43" s="2">
        <f t="shared" si="24"/>
        <v>0.83</v>
      </c>
      <c r="Q43" s="2">
        <f t="shared" si="25"/>
        <v>55.69</v>
      </c>
      <c r="R43" s="2">
        <f t="shared" si="9"/>
        <v>1.0361620557455187</v>
      </c>
      <c r="T43" s="39" t="str">
        <f t="shared" si="10"/>
        <v>L192</v>
      </c>
      <c r="U43" s="40">
        <f t="shared" si="11"/>
        <v>0</v>
      </c>
      <c r="V43" s="40">
        <f t="shared" si="12"/>
        <v>8.3825510309812454</v>
      </c>
      <c r="W43" s="40">
        <f t="shared" si="13"/>
        <v>6.7557766034607809</v>
      </c>
      <c r="X43" s="40">
        <f t="shared" si="14"/>
        <v>16.630400994715576</v>
      </c>
      <c r="Y43" s="40">
        <f t="shared" si="15"/>
        <v>9.6673919801056893</v>
      </c>
      <c r="Z43" s="40">
        <f t="shared" si="16"/>
        <v>0.86001450626878051</v>
      </c>
      <c r="AA43" s="40">
        <f t="shared" si="17"/>
        <v>57.703864884467933</v>
      </c>
    </row>
    <row r="44" spans="1:27" x14ac:dyDescent="0.25">
      <c r="A44" s="36" t="s">
        <v>46</v>
      </c>
      <c r="B44" s="37">
        <v>0</v>
      </c>
      <c r="C44" s="37">
        <v>11</v>
      </c>
      <c r="D44" s="37">
        <v>2.99</v>
      </c>
      <c r="E44" s="37">
        <v>10.98</v>
      </c>
      <c r="F44" s="37">
        <v>11.48</v>
      </c>
      <c r="G44" s="37">
        <v>0</v>
      </c>
      <c r="H44" s="37">
        <v>63.55</v>
      </c>
      <c r="J44" s="1" t="str">
        <f t="shared" si="18"/>
        <v>L193</v>
      </c>
      <c r="K44" s="2">
        <f t="shared" si="19"/>
        <v>0</v>
      </c>
      <c r="L44" s="2">
        <f t="shared" si="20"/>
        <v>11</v>
      </c>
      <c r="M44" s="2">
        <f t="shared" si="21"/>
        <v>2.99</v>
      </c>
      <c r="N44" s="2">
        <f t="shared" si="22"/>
        <v>10.98</v>
      </c>
      <c r="O44" s="2">
        <f t="shared" si="23"/>
        <v>11.48</v>
      </c>
      <c r="P44" s="2">
        <f t="shared" si="24"/>
        <v>0</v>
      </c>
      <c r="Q44" s="2">
        <f t="shared" si="25"/>
        <v>63.55</v>
      </c>
      <c r="R44" s="2">
        <f t="shared" si="9"/>
        <v>1</v>
      </c>
      <c r="T44" s="39" t="str">
        <f t="shared" si="10"/>
        <v>L193</v>
      </c>
      <c r="U44" s="40">
        <f t="shared" si="11"/>
        <v>0</v>
      </c>
      <c r="V44" s="40">
        <f t="shared" si="12"/>
        <v>11</v>
      </c>
      <c r="W44" s="40">
        <f t="shared" si="13"/>
        <v>2.99</v>
      </c>
      <c r="X44" s="40">
        <f t="shared" si="14"/>
        <v>10.98</v>
      </c>
      <c r="Y44" s="40">
        <f t="shared" si="15"/>
        <v>11.48</v>
      </c>
      <c r="Z44" s="40">
        <f t="shared" si="16"/>
        <v>0</v>
      </c>
      <c r="AA44" s="40">
        <f t="shared" si="17"/>
        <v>63.55</v>
      </c>
    </row>
    <row r="45" spans="1:27" x14ac:dyDescent="0.25">
      <c r="A45" s="36" t="s">
        <v>47</v>
      </c>
      <c r="B45" s="37">
        <v>0</v>
      </c>
      <c r="C45" s="37">
        <v>11.74</v>
      </c>
      <c r="D45" s="37">
        <v>4.76</v>
      </c>
      <c r="E45" s="37">
        <v>10.9</v>
      </c>
      <c r="F45" s="37">
        <v>14.16</v>
      </c>
      <c r="G45" s="37">
        <v>0</v>
      </c>
      <c r="H45" s="37">
        <v>58.44</v>
      </c>
      <c r="J45" s="1" t="str">
        <f t="shared" si="18"/>
        <v>L194</v>
      </c>
      <c r="K45" s="2">
        <f t="shared" si="19"/>
        <v>0</v>
      </c>
      <c r="L45" s="2">
        <f t="shared" si="20"/>
        <v>11.74</v>
      </c>
      <c r="M45" s="2">
        <f t="shared" si="21"/>
        <v>4.76</v>
      </c>
      <c r="N45" s="2">
        <f t="shared" si="22"/>
        <v>10.9</v>
      </c>
      <c r="O45" s="2">
        <f t="shared" si="23"/>
        <v>14.16</v>
      </c>
      <c r="P45" s="2">
        <f t="shared" si="24"/>
        <v>0</v>
      </c>
      <c r="Q45" s="2">
        <f t="shared" si="25"/>
        <v>58.44</v>
      </c>
      <c r="R45" s="2">
        <f t="shared" si="9"/>
        <v>1</v>
      </c>
      <c r="T45" s="39" t="str">
        <f t="shared" si="10"/>
        <v>L194</v>
      </c>
      <c r="U45" s="40">
        <f t="shared" si="11"/>
        <v>0</v>
      </c>
      <c r="V45" s="40">
        <f t="shared" si="12"/>
        <v>11.74</v>
      </c>
      <c r="W45" s="40">
        <f t="shared" si="13"/>
        <v>4.76</v>
      </c>
      <c r="X45" s="40">
        <f t="shared" si="14"/>
        <v>10.9</v>
      </c>
      <c r="Y45" s="40">
        <f t="shared" si="15"/>
        <v>14.16</v>
      </c>
      <c r="Z45" s="40">
        <f t="shared" si="16"/>
        <v>0</v>
      </c>
      <c r="AA45" s="40">
        <f t="shared" si="17"/>
        <v>58.44</v>
      </c>
    </row>
    <row r="46" spans="1:27" x14ac:dyDescent="0.25">
      <c r="A46" s="36" t="s">
        <v>48</v>
      </c>
      <c r="B46" s="37">
        <v>0</v>
      </c>
      <c r="C46" s="37">
        <v>8.64</v>
      </c>
      <c r="D46" s="37">
        <v>4.12</v>
      </c>
      <c r="E46" s="37">
        <v>12.57</v>
      </c>
      <c r="F46" s="37">
        <v>9.9</v>
      </c>
      <c r="G46" s="37">
        <v>0</v>
      </c>
      <c r="H46" s="37">
        <v>64.77</v>
      </c>
      <c r="J46" s="1" t="str">
        <f t="shared" si="18"/>
        <v>L195</v>
      </c>
      <c r="K46" s="2">
        <f t="shared" si="19"/>
        <v>0</v>
      </c>
      <c r="L46" s="2">
        <f t="shared" si="20"/>
        <v>8.64</v>
      </c>
      <c r="M46" s="2">
        <f t="shared" si="21"/>
        <v>4.12</v>
      </c>
      <c r="N46" s="2">
        <f t="shared" si="22"/>
        <v>12.57</v>
      </c>
      <c r="O46" s="2">
        <f t="shared" si="23"/>
        <v>9.9</v>
      </c>
      <c r="P46" s="2">
        <f t="shared" si="24"/>
        <v>0</v>
      </c>
      <c r="Q46" s="2">
        <f t="shared" si="25"/>
        <v>64.77</v>
      </c>
      <c r="R46" s="2">
        <f t="shared" si="9"/>
        <v>1</v>
      </c>
      <c r="T46" s="39" t="str">
        <f t="shared" si="10"/>
        <v>L195</v>
      </c>
      <c r="U46" s="40">
        <f t="shared" si="11"/>
        <v>0</v>
      </c>
      <c r="V46" s="40">
        <f t="shared" si="12"/>
        <v>8.64</v>
      </c>
      <c r="W46" s="40">
        <f t="shared" si="13"/>
        <v>4.12</v>
      </c>
      <c r="X46" s="40">
        <f t="shared" si="14"/>
        <v>12.57</v>
      </c>
      <c r="Y46" s="40">
        <f t="shared" si="15"/>
        <v>9.9</v>
      </c>
      <c r="Z46" s="40">
        <f t="shared" si="16"/>
        <v>0</v>
      </c>
      <c r="AA46" s="40">
        <f t="shared" si="17"/>
        <v>64.77</v>
      </c>
    </row>
    <row r="47" spans="1:27" x14ac:dyDescent="0.25">
      <c r="A47" s="36" t="s">
        <v>49</v>
      </c>
      <c r="B47" s="37">
        <v>0</v>
      </c>
      <c r="C47" s="37">
        <v>12.69</v>
      </c>
      <c r="D47" s="37">
        <v>4.12</v>
      </c>
      <c r="E47" s="37">
        <v>11.41</v>
      </c>
      <c r="F47" s="37">
        <v>18.579999999999998</v>
      </c>
      <c r="G47" s="37">
        <v>0</v>
      </c>
      <c r="H47" s="37">
        <v>53.19</v>
      </c>
      <c r="J47" s="1" t="str">
        <f t="shared" si="18"/>
        <v>L196</v>
      </c>
      <c r="K47" s="2">
        <f t="shared" si="19"/>
        <v>0</v>
      </c>
      <c r="L47" s="2">
        <f t="shared" si="20"/>
        <v>12.69</v>
      </c>
      <c r="M47" s="2">
        <f t="shared" si="21"/>
        <v>4.12</v>
      </c>
      <c r="N47" s="2">
        <f t="shared" si="22"/>
        <v>11.41</v>
      </c>
      <c r="O47" s="2">
        <f t="shared" si="23"/>
        <v>18.579999999999998</v>
      </c>
      <c r="P47" s="2">
        <f t="shared" si="24"/>
        <v>0</v>
      </c>
      <c r="Q47" s="2">
        <f t="shared" si="25"/>
        <v>53.19</v>
      </c>
      <c r="R47" s="2">
        <f t="shared" si="9"/>
        <v>1.0001000100010002</v>
      </c>
      <c r="T47" s="39" t="str">
        <f t="shared" si="10"/>
        <v>L196</v>
      </c>
      <c r="U47" s="40">
        <f t="shared" si="11"/>
        <v>0</v>
      </c>
      <c r="V47" s="40">
        <f t="shared" si="12"/>
        <v>12.691269126912692</v>
      </c>
      <c r="W47" s="40">
        <f t="shared" si="13"/>
        <v>4.120412041204121</v>
      </c>
      <c r="X47" s="40">
        <f t="shared" si="14"/>
        <v>11.411141114111413</v>
      </c>
      <c r="Y47" s="40">
        <f t="shared" si="15"/>
        <v>18.581858185818582</v>
      </c>
      <c r="Z47" s="40">
        <f t="shared" si="16"/>
        <v>0</v>
      </c>
      <c r="AA47" s="40">
        <f t="shared" si="17"/>
        <v>53.195319531953203</v>
      </c>
    </row>
    <row r="48" spans="1:27" x14ac:dyDescent="0.25">
      <c r="A48" s="36" t="s">
        <v>50</v>
      </c>
      <c r="B48" s="37">
        <v>0</v>
      </c>
      <c r="C48" s="37">
        <v>11.32</v>
      </c>
      <c r="D48" s="37">
        <v>4.7699999999999996</v>
      </c>
      <c r="E48" s="37">
        <v>12.86</v>
      </c>
      <c r="F48" s="37">
        <v>8.5</v>
      </c>
      <c r="G48" s="37">
        <v>0</v>
      </c>
      <c r="H48" s="37">
        <v>62.55</v>
      </c>
      <c r="J48" s="1" t="str">
        <f t="shared" si="18"/>
        <v>L197</v>
      </c>
      <c r="K48" s="2">
        <f t="shared" si="19"/>
        <v>0</v>
      </c>
      <c r="L48" s="2">
        <f t="shared" si="20"/>
        <v>11.32</v>
      </c>
      <c r="M48" s="2">
        <f t="shared" si="21"/>
        <v>4.7699999999999996</v>
      </c>
      <c r="N48" s="2">
        <f t="shared" si="22"/>
        <v>12.86</v>
      </c>
      <c r="O48" s="2">
        <f t="shared" si="23"/>
        <v>8.5</v>
      </c>
      <c r="P48" s="2">
        <f t="shared" si="24"/>
        <v>0</v>
      </c>
      <c r="Q48" s="2">
        <f t="shared" si="25"/>
        <v>62.55</v>
      </c>
      <c r="R48" s="2">
        <f t="shared" si="9"/>
        <v>1</v>
      </c>
      <c r="T48" s="39" t="str">
        <f t="shared" si="10"/>
        <v>L197</v>
      </c>
      <c r="U48" s="40">
        <f t="shared" si="11"/>
        <v>0</v>
      </c>
      <c r="V48" s="40">
        <f t="shared" si="12"/>
        <v>11.32</v>
      </c>
      <c r="W48" s="40">
        <f t="shared" si="13"/>
        <v>4.7699999999999996</v>
      </c>
      <c r="X48" s="40">
        <f t="shared" si="14"/>
        <v>12.86</v>
      </c>
      <c r="Y48" s="40">
        <f t="shared" si="15"/>
        <v>8.5</v>
      </c>
      <c r="Z48" s="40">
        <f t="shared" si="16"/>
        <v>0</v>
      </c>
      <c r="AA48" s="40">
        <f t="shared" si="17"/>
        <v>62.55</v>
      </c>
    </row>
    <row r="49" spans="1:27" x14ac:dyDescent="0.25">
      <c r="A49" s="36" t="s">
        <v>51</v>
      </c>
      <c r="B49" s="37">
        <v>0.48</v>
      </c>
      <c r="C49" s="37">
        <v>10.39</v>
      </c>
      <c r="D49" s="37">
        <v>6.56</v>
      </c>
      <c r="E49" s="37">
        <v>13.53</v>
      </c>
      <c r="F49" s="37">
        <v>6.7</v>
      </c>
      <c r="G49" s="37">
        <v>1.64</v>
      </c>
      <c r="H49" s="37">
        <v>60.7</v>
      </c>
      <c r="J49" s="1" t="str">
        <f t="shared" si="18"/>
        <v>L200</v>
      </c>
      <c r="K49" s="2">
        <f t="shared" si="19"/>
        <v>0.48</v>
      </c>
      <c r="L49" s="2">
        <f t="shared" si="20"/>
        <v>10.39</v>
      </c>
      <c r="M49" s="2">
        <f t="shared" si="21"/>
        <v>6.56</v>
      </c>
      <c r="N49" s="2">
        <f t="shared" si="22"/>
        <v>13.53</v>
      </c>
      <c r="O49" s="2">
        <f t="shared" si="23"/>
        <v>6.7</v>
      </c>
      <c r="P49" s="2">
        <f t="shared" si="24"/>
        <v>1.64</v>
      </c>
      <c r="Q49" s="2">
        <f t="shared" si="25"/>
        <v>60.7</v>
      </c>
      <c r="R49" s="2">
        <f t="shared" si="9"/>
        <v>1</v>
      </c>
      <c r="T49" s="39" t="str">
        <f t="shared" si="10"/>
        <v>L200</v>
      </c>
      <c r="U49" s="40">
        <f t="shared" si="11"/>
        <v>0.48</v>
      </c>
      <c r="V49" s="40">
        <f t="shared" si="12"/>
        <v>10.39</v>
      </c>
      <c r="W49" s="40">
        <f t="shared" si="13"/>
        <v>6.56</v>
      </c>
      <c r="X49" s="40">
        <f t="shared" si="14"/>
        <v>13.53</v>
      </c>
      <c r="Y49" s="40">
        <f t="shared" si="15"/>
        <v>6.7</v>
      </c>
      <c r="Z49" s="40">
        <f t="shared" si="16"/>
        <v>1.64</v>
      </c>
      <c r="AA49" s="40">
        <f t="shared" si="17"/>
        <v>60.7</v>
      </c>
    </row>
    <row r="50" spans="1:27" x14ac:dyDescent="0.25">
      <c r="A50" s="36" t="s">
        <v>52</v>
      </c>
      <c r="B50" s="37">
        <v>0.76</v>
      </c>
      <c r="C50" s="37">
        <v>9.48</v>
      </c>
      <c r="D50" s="37">
        <v>2.93</v>
      </c>
      <c r="E50" s="37">
        <v>16.02</v>
      </c>
      <c r="F50" s="37">
        <v>5.66</v>
      </c>
      <c r="G50" s="37">
        <v>1.01</v>
      </c>
      <c r="H50" s="37">
        <v>63.85</v>
      </c>
      <c r="J50" s="1" t="str">
        <f t="shared" si="18"/>
        <v>L201</v>
      </c>
      <c r="K50" s="2">
        <f t="shared" si="19"/>
        <v>0.76</v>
      </c>
      <c r="L50" s="2">
        <f t="shared" si="20"/>
        <v>9.48</v>
      </c>
      <c r="M50" s="2">
        <f t="shared" si="21"/>
        <v>2.93</v>
      </c>
      <c r="N50" s="2">
        <f t="shared" si="22"/>
        <v>16.02</v>
      </c>
      <c r="O50" s="2">
        <f t="shared" si="23"/>
        <v>5.66</v>
      </c>
      <c r="P50" s="2">
        <f t="shared" si="24"/>
        <v>1.01</v>
      </c>
      <c r="Q50" s="2">
        <f t="shared" si="25"/>
        <v>63.85</v>
      </c>
      <c r="R50" s="2">
        <f t="shared" si="9"/>
        <v>1.0029084344599339</v>
      </c>
      <c r="T50" s="39" t="str">
        <f t="shared" si="10"/>
        <v>L201</v>
      </c>
      <c r="U50" s="40">
        <f t="shared" si="11"/>
        <v>0.76221041018954983</v>
      </c>
      <c r="V50" s="40">
        <f t="shared" si="12"/>
        <v>9.5075719586801739</v>
      </c>
      <c r="W50" s="40">
        <f t="shared" si="13"/>
        <v>2.9385217129676064</v>
      </c>
      <c r="X50" s="40">
        <f t="shared" si="14"/>
        <v>16.06659312004814</v>
      </c>
      <c r="Y50" s="40">
        <f t="shared" si="15"/>
        <v>5.6764617390432264</v>
      </c>
      <c r="Z50" s="40">
        <f t="shared" si="16"/>
        <v>1.0129375188045333</v>
      </c>
      <c r="AA50" s="40">
        <f t="shared" si="17"/>
        <v>64.03570354026678</v>
      </c>
    </row>
    <row r="51" spans="1:27" x14ac:dyDescent="0.25">
      <c r="A51" s="36" t="s">
        <v>53</v>
      </c>
      <c r="B51" s="37">
        <v>0.3</v>
      </c>
      <c r="C51" s="37">
        <v>7.89</v>
      </c>
      <c r="D51" s="37">
        <v>1.61</v>
      </c>
      <c r="E51" s="37">
        <v>24.03</v>
      </c>
      <c r="F51" s="37">
        <v>6.02</v>
      </c>
      <c r="G51" s="37">
        <v>1.66</v>
      </c>
      <c r="H51" s="37">
        <v>58.27</v>
      </c>
      <c r="J51" s="1" t="str">
        <f t="shared" si="18"/>
        <v>L202</v>
      </c>
      <c r="K51" s="2">
        <f t="shared" si="19"/>
        <v>0.3</v>
      </c>
      <c r="L51" s="2">
        <f t="shared" si="20"/>
        <v>7.89</v>
      </c>
      <c r="M51" s="2">
        <f t="shared" si="21"/>
        <v>1.61</v>
      </c>
      <c r="N51" s="2">
        <f t="shared" si="22"/>
        <v>24.03</v>
      </c>
      <c r="O51" s="2">
        <f t="shared" si="23"/>
        <v>6.02</v>
      </c>
      <c r="P51" s="2">
        <f t="shared" si="24"/>
        <v>1.66</v>
      </c>
      <c r="Q51" s="2">
        <f t="shared" si="25"/>
        <v>58.27</v>
      </c>
      <c r="R51" s="2">
        <f t="shared" si="9"/>
        <v>1.0022048506714771</v>
      </c>
      <c r="T51" s="39" t="str">
        <f t="shared" si="10"/>
        <v>L202</v>
      </c>
      <c r="U51" s="40">
        <f t="shared" si="11"/>
        <v>0.30066145520144311</v>
      </c>
      <c r="V51" s="40">
        <f t="shared" si="12"/>
        <v>7.9073962717979542</v>
      </c>
      <c r="W51" s="40">
        <f t="shared" si="13"/>
        <v>1.6135498095810783</v>
      </c>
      <c r="X51" s="40">
        <f t="shared" si="14"/>
        <v>24.082982561635596</v>
      </c>
      <c r="Y51" s="40">
        <f t="shared" si="15"/>
        <v>6.0332732010422916</v>
      </c>
      <c r="Z51" s="40">
        <f t="shared" si="16"/>
        <v>1.6636600521146521</v>
      </c>
      <c r="AA51" s="40">
        <f t="shared" si="17"/>
        <v>58.398476648626975</v>
      </c>
    </row>
    <row r="53" spans="1:27" x14ac:dyDescent="0.25">
      <c r="B53" s="31"/>
      <c r="C53" s="31"/>
      <c r="D53" s="31"/>
      <c r="E53" s="31"/>
      <c r="F53" s="31"/>
      <c r="G53" s="31"/>
      <c r="H53" s="31"/>
      <c r="I53" s="33"/>
      <c r="K53" s="31"/>
      <c r="L53" s="31"/>
      <c r="M53" s="31"/>
      <c r="N53" s="31"/>
      <c r="O53" s="31"/>
      <c r="P53" s="31"/>
      <c r="Q53" s="31"/>
      <c r="R53" s="31"/>
    </row>
    <row r="54" spans="1:27" x14ac:dyDescent="0.25">
      <c r="B54" s="31"/>
      <c r="C54" s="31"/>
      <c r="D54" s="31"/>
      <c r="E54" s="31"/>
      <c r="F54" s="31"/>
      <c r="G54" s="31"/>
      <c r="H54" s="31"/>
      <c r="I54" s="33"/>
      <c r="K54" s="31"/>
      <c r="L54" s="31"/>
      <c r="M54" s="31"/>
      <c r="N54" s="31"/>
      <c r="O54" s="31"/>
      <c r="P54" s="31"/>
      <c r="Q54" s="31"/>
      <c r="R54" s="31"/>
    </row>
    <row r="55" spans="1:27" x14ac:dyDescent="0.25">
      <c r="B55" s="32"/>
      <c r="C55" s="32"/>
      <c r="D55" s="32"/>
      <c r="E55" s="32"/>
      <c r="F55" s="32"/>
      <c r="G55" s="32"/>
      <c r="H55" s="32"/>
      <c r="I55" s="33"/>
      <c r="K55" s="32"/>
      <c r="L55" s="32"/>
      <c r="M55" s="32"/>
      <c r="N55" s="32"/>
      <c r="O55" s="32"/>
      <c r="P55" s="32"/>
      <c r="Q55" s="32"/>
      <c r="R55" s="31"/>
    </row>
    <row r="56" spans="1:27" x14ac:dyDescent="0.25">
      <c r="K56" s="38"/>
      <c r="L56" s="38"/>
      <c r="M56" s="38"/>
      <c r="N56" s="38"/>
      <c r="O56" s="38"/>
      <c r="P56" s="38"/>
      <c r="Q56" s="38"/>
      <c r="R56" s="31"/>
    </row>
    <row r="57" spans="1:27" x14ac:dyDescent="0.25">
      <c r="K57" s="38"/>
      <c r="L57" s="38"/>
      <c r="M57" s="38"/>
      <c r="N57" s="38"/>
      <c r="O57" s="38"/>
      <c r="P57" s="38"/>
      <c r="Q57" s="38"/>
      <c r="R57" s="31"/>
    </row>
  </sheetData>
  <sortState xmlns:xlrd2="http://schemas.microsoft.com/office/spreadsheetml/2017/richdata2" ref="J2:Q50">
    <sortCondition ref="J2:J50"/>
  </sortState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DCBD4-5047-470C-9C34-0C0C64CBA49F}">
  <dimension ref="A3:O265"/>
  <sheetViews>
    <sheetView topLeftCell="A76" zoomScale="75" zoomScaleNormal="75" workbookViewId="0">
      <selection activeCell="G211" sqref="G211"/>
    </sheetView>
  </sheetViews>
  <sheetFormatPr baseColWidth="10" defaultRowHeight="18.75" x14ac:dyDescent="0.3"/>
  <cols>
    <col min="1" max="1" width="11.42578125" style="48"/>
  </cols>
  <sheetData>
    <row r="3" spans="1:1" x14ac:dyDescent="0.3">
      <c r="A3" s="48" t="s">
        <v>121</v>
      </c>
    </row>
    <row r="66" spans="3:14" x14ac:dyDescent="0.3">
      <c r="C66" s="9" t="s">
        <v>126</v>
      </c>
      <c r="H66" s="10" t="s">
        <v>225</v>
      </c>
    </row>
    <row r="67" spans="3:14" x14ac:dyDescent="0.3">
      <c r="C67" s="9" t="s">
        <v>127</v>
      </c>
      <c r="H67" s="9" t="s">
        <v>226</v>
      </c>
    </row>
    <row r="68" spans="3:14" x14ac:dyDescent="0.3">
      <c r="C68" s="9" t="s">
        <v>219</v>
      </c>
      <c r="H68" s="9" t="s">
        <v>227</v>
      </c>
    </row>
    <row r="69" spans="3:14" x14ac:dyDescent="0.3">
      <c r="C69" s="8"/>
      <c r="H69" s="11" t="s">
        <v>228</v>
      </c>
    </row>
    <row r="70" spans="3:14" x14ac:dyDescent="0.3">
      <c r="C70" s="9" t="s">
        <v>128</v>
      </c>
    </row>
    <row r="71" spans="3:14" x14ac:dyDescent="0.3">
      <c r="C71" s="9" t="s">
        <v>129</v>
      </c>
      <c r="H71" s="10" t="s">
        <v>229</v>
      </c>
    </row>
    <row r="72" spans="3:14" x14ac:dyDescent="0.3">
      <c r="C72" s="9" t="s">
        <v>220</v>
      </c>
      <c r="H72" s="9" t="s">
        <v>230</v>
      </c>
    </row>
    <row r="73" spans="3:14" x14ac:dyDescent="0.3">
      <c r="C73" s="9" t="s">
        <v>221</v>
      </c>
      <c r="H73" s="9" t="s">
        <v>231</v>
      </c>
    </row>
    <row r="74" spans="3:14" x14ac:dyDescent="0.3">
      <c r="C74" s="9" t="s">
        <v>130</v>
      </c>
      <c r="H74" s="49" t="s">
        <v>232</v>
      </c>
    </row>
    <row r="75" spans="3:14" x14ac:dyDescent="0.3">
      <c r="C75" s="9" t="s">
        <v>131</v>
      </c>
      <c r="H75" s="49" t="s">
        <v>233</v>
      </c>
    </row>
    <row r="76" spans="3:14" x14ac:dyDescent="0.3">
      <c r="C76" s="8"/>
      <c r="H76" s="11" t="s">
        <v>132</v>
      </c>
    </row>
    <row r="77" spans="3:14" x14ac:dyDescent="0.3">
      <c r="C77" s="9" t="s">
        <v>222</v>
      </c>
      <c r="H77" s="11" t="s">
        <v>234</v>
      </c>
    </row>
    <row r="78" spans="3:14" x14ac:dyDescent="0.3">
      <c r="C78" s="9" t="s">
        <v>223</v>
      </c>
      <c r="G78" s="53"/>
    </row>
    <row r="79" spans="3:14" x14ac:dyDescent="0.3">
      <c r="C79" s="9" t="s">
        <v>224</v>
      </c>
    </row>
    <row r="80" spans="3:14" x14ac:dyDescent="0.3">
      <c r="J80" t="s">
        <v>189</v>
      </c>
      <c r="K80" t="s">
        <v>190</v>
      </c>
      <c r="L80" t="s">
        <v>191</v>
      </c>
      <c r="M80" t="s">
        <v>192</v>
      </c>
      <c r="N80" t="s">
        <v>193</v>
      </c>
    </row>
    <row r="81" spans="3:15" x14ac:dyDescent="0.3">
      <c r="I81" t="s">
        <v>137</v>
      </c>
      <c r="J81" s="50" t="s">
        <v>194</v>
      </c>
      <c r="K81" s="50" t="s">
        <v>195</v>
      </c>
      <c r="L81" s="50" t="s">
        <v>196</v>
      </c>
      <c r="M81" s="50" t="s">
        <v>197</v>
      </c>
      <c r="N81" s="50" t="s">
        <v>198</v>
      </c>
      <c r="O81" s="50"/>
    </row>
    <row r="82" spans="3:15" x14ac:dyDescent="0.3">
      <c r="C82" s="1"/>
      <c r="D82" s="1" t="s">
        <v>133</v>
      </c>
      <c r="E82" s="1" t="s">
        <v>134</v>
      </c>
      <c r="F82" s="1" t="s">
        <v>135</v>
      </c>
      <c r="G82" s="1" t="s">
        <v>136</v>
      </c>
      <c r="I82" t="s">
        <v>139</v>
      </c>
      <c r="J82" s="50" t="s">
        <v>235</v>
      </c>
      <c r="K82" s="50" t="s">
        <v>236</v>
      </c>
      <c r="L82" s="50" t="s">
        <v>237</v>
      </c>
      <c r="M82" s="50" t="s">
        <v>238</v>
      </c>
      <c r="N82" s="50" t="s">
        <v>239</v>
      </c>
      <c r="O82" s="50"/>
    </row>
    <row r="83" spans="3:15" x14ac:dyDescent="0.3">
      <c r="C83" s="1" t="s">
        <v>137</v>
      </c>
      <c r="D83" s="1">
        <v>1</v>
      </c>
      <c r="E83" s="1" t="s">
        <v>138</v>
      </c>
      <c r="F83" s="1">
        <v>1.9285714285714288E-2</v>
      </c>
      <c r="G83" s="51">
        <v>0.6945888791721192</v>
      </c>
    </row>
    <row r="84" spans="3:15" x14ac:dyDescent="0.3">
      <c r="C84" s="1" t="s">
        <v>139</v>
      </c>
      <c r="D84" s="1">
        <v>1</v>
      </c>
      <c r="E84" s="1" t="s">
        <v>138</v>
      </c>
      <c r="F84" s="1">
        <v>3.8571428571428576E-2</v>
      </c>
      <c r="G84" s="51">
        <v>0.86785420345614528</v>
      </c>
    </row>
    <row r="85" spans="3:15" x14ac:dyDescent="0.3">
      <c r="C85" s="1" t="s">
        <v>140</v>
      </c>
      <c r="D85" s="1">
        <v>1</v>
      </c>
      <c r="E85" s="1" t="s">
        <v>138</v>
      </c>
      <c r="F85" s="1">
        <v>5.7857142857142864E-2</v>
      </c>
      <c r="G85" s="51">
        <v>1.0020648605796589</v>
      </c>
    </row>
    <row r="86" spans="3:15" x14ac:dyDescent="0.3">
      <c r="C86" s="1" t="s">
        <v>141</v>
      </c>
      <c r="D86" s="1">
        <v>1</v>
      </c>
      <c r="E86" s="1" t="s">
        <v>138</v>
      </c>
      <c r="F86" s="1">
        <v>7.7142857142857152E-2</v>
      </c>
      <c r="G86" s="51">
        <v>1.1183203970377642</v>
      </c>
    </row>
    <row r="87" spans="3:15" x14ac:dyDescent="0.3">
      <c r="C87" s="1" t="s">
        <v>142</v>
      </c>
      <c r="D87" s="1">
        <v>1</v>
      </c>
      <c r="E87" s="1" t="s">
        <v>138</v>
      </c>
      <c r="F87" s="1">
        <v>9.6428571428571433E-2</v>
      </c>
      <c r="G87" s="51">
        <v>1.22422725096558</v>
      </c>
    </row>
    <row r="88" spans="3:15" x14ac:dyDescent="0.3">
      <c r="C88" s="1" t="s">
        <v>143</v>
      </c>
      <c r="D88" s="1">
        <v>1</v>
      </c>
      <c r="E88" s="1" t="s">
        <v>138</v>
      </c>
      <c r="F88" s="1">
        <v>0.11571428571428573</v>
      </c>
      <c r="G88" s="51">
        <v>1.3235267227657832</v>
      </c>
    </row>
    <row r="89" spans="3:15" x14ac:dyDescent="0.3">
      <c r="C89" s="1" t="s">
        <v>144</v>
      </c>
      <c r="D89" s="1">
        <v>1</v>
      </c>
      <c r="E89" s="1" t="s">
        <v>138</v>
      </c>
      <c r="F89" s="1">
        <v>0.13500000000000001</v>
      </c>
      <c r="G89" s="51">
        <v>1.4183867156731969</v>
      </c>
    </row>
    <row r="90" spans="3:15" x14ac:dyDescent="0.3">
      <c r="C90" s="1" t="s">
        <v>145</v>
      </c>
      <c r="D90" s="1">
        <v>1</v>
      </c>
      <c r="E90" s="1" t="s">
        <v>138</v>
      </c>
      <c r="F90" s="1">
        <v>0.1542857142857143</v>
      </c>
      <c r="G90" s="51">
        <v>1.5102034778803342</v>
      </c>
    </row>
    <row r="91" spans="3:15" x14ac:dyDescent="0.3">
      <c r="C91" s="1" t="s">
        <v>146</v>
      </c>
      <c r="D91" s="1">
        <v>1</v>
      </c>
      <c r="E91" s="1" t="s">
        <v>138</v>
      </c>
      <c r="F91" s="1">
        <v>0.17357142857142857</v>
      </c>
      <c r="G91" s="51">
        <v>1.5999475930052576</v>
      </c>
    </row>
    <row r="92" spans="3:15" x14ac:dyDescent="0.3">
      <c r="C92" s="1" t="s">
        <v>147</v>
      </c>
      <c r="D92" s="1">
        <v>1</v>
      </c>
      <c r="E92" s="1" t="s">
        <v>138</v>
      </c>
      <c r="F92" s="1">
        <v>0.19285714285714287</v>
      </c>
      <c r="G92" s="51">
        <v>1.6883351718788864</v>
      </c>
    </row>
    <row r="93" spans="3:15" x14ac:dyDescent="0.3">
      <c r="C93" s="1" t="s">
        <v>148</v>
      </c>
      <c r="D93" s="1">
        <v>1</v>
      </c>
      <c r="E93" s="1" t="s">
        <v>138</v>
      </c>
      <c r="F93" s="1">
        <v>0.21214285714285716</v>
      </c>
      <c r="G93" s="51">
        <v>1.7759212704743719</v>
      </c>
    </row>
    <row r="94" spans="3:15" x14ac:dyDescent="0.3">
      <c r="C94" s="1" t="s">
        <v>149</v>
      </c>
      <c r="D94" s="1">
        <v>1</v>
      </c>
      <c r="E94" s="1" t="s">
        <v>138</v>
      </c>
      <c r="F94" s="1">
        <v>0.23142857142857146</v>
      </c>
      <c r="G94" s="51">
        <v>1.8631548288140496</v>
      </c>
    </row>
    <row r="95" spans="3:15" x14ac:dyDescent="0.3">
      <c r="C95" s="1" t="s">
        <v>150</v>
      </c>
      <c r="D95" s="1">
        <v>1</v>
      </c>
      <c r="E95" s="1" t="s">
        <v>138</v>
      </c>
      <c r="F95" s="1">
        <v>0.25071428571428572</v>
      </c>
      <c r="G95" s="51">
        <v>1.9504129913010331</v>
      </c>
    </row>
    <row r="96" spans="3:15" x14ac:dyDescent="0.3">
      <c r="C96" s="1" t="s">
        <v>151</v>
      </c>
      <c r="D96" s="1">
        <v>1</v>
      </c>
      <c r="E96" s="1" t="s">
        <v>138</v>
      </c>
      <c r="F96" s="1">
        <v>0.27</v>
      </c>
      <c r="G96" s="51">
        <v>2.0380236758383554</v>
      </c>
    </row>
    <row r="97" spans="3:7" x14ac:dyDescent="0.3">
      <c r="C97" s="1" t="s">
        <v>152</v>
      </c>
      <c r="D97" s="1">
        <v>1</v>
      </c>
      <c r="E97" s="1" t="s">
        <v>138</v>
      </c>
      <c r="F97" s="1">
        <v>0.28928571428571431</v>
      </c>
      <c r="G97" s="51">
        <v>2.1262811155680517</v>
      </c>
    </row>
    <row r="98" spans="3:7" x14ac:dyDescent="0.3">
      <c r="C98" s="1" t="s">
        <v>153</v>
      </c>
      <c r="D98" s="1">
        <v>1</v>
      </c>
      <c r="E98" s="1" t="s">
        <v>138</v>
      </c>
      <c r="F98" s="1">
        <v>0.30857142857142861</v>
      </c>
      <c r="G98" s="51">
        <v>2.2154570409852115</v>
      </c>
    </row>
    <row r="99" spans="3:7" x14ac:dyDescent="0.3">
      <c r="C99" s="1" t="s">
        <v>154</v>
      </c>
      <c r="D99" s="1">
        <v>1</v>
      </c>
      <c r="E99" s="1" t="s">
        <v>138</v>
      </c>
      <c r="F99" s="1">
        <v>0.32785714285714285</v>
      </c>
      <c r="G99" s="51">
        <v>2.3058090869247163</v>
      </c>
    </row>
    <row r="100" spans="3:7" x14ac:dyDescent="0.3">
      <c r="C100" s="1" t="s">
        <v>155</v>
      </c>
      <c r="D100" s="1">
        <v>1</v>
      </c>
      <c r="E100" s="1" t="s">
        <v>138</v>
      </c>
      <c r="F100" s="1">
        <v>0.34714285714285714</v>
      </c>
      <c r="G100" s="51">
        <v>2.397587409757171</v>
      </c>
    </row>
    <row r="101" spans="3:7" x14ac:dyDescent="0.3">
      <c r="C101" s="1" t="s">
        <v>156</v>
      </c>
      <c r="D101" s="1">
        <v>1</v>
      </c>
      <c r="E101" s="1" t="s">
        <v>138</v>
      </c>
      <c r="F101" s="1">
        <v>0.36642857142857149</v>
      </c>
      <c r="G101" s="51">
        <v>2.4910401556990047</v>
      </c>
    </row>
    <row r="102" spans="3:7" x14ac:dyDescent="0.3">
      <c r="C102" s="1" t="s">
        <v>157</v>
      </c>
      <c r="D102" s="1">
        <v>1</v>
      </c>
      <c r="E102" s="1" t="s">
        <v>138</v>
      </c>
      <c r="F102" s="1">
        <v>0.38571428571428573</v>
      </c>
      <c r="G102" s="51">
        <v>2.5864182175495536</v>
      </c>
    </row>
    <row r="103" spans="3:7" x14ac:dyDescent="0.3">
      <c r="C103" s="1" t="s">
        <v>158</v>
      </c>
      <c r="D103" s="1">
        <v>1</v>
      </c>
      <c r="E103" s="1" t="s">
        <v>138</v>
      </c>
      <c r="F103" s="1">
        <v>0.40499999999999997</v>
      </c>
      <c r="G103" s="51">
        <v>2.683979595175602</v>
      </c>
    </row>
    <row r="104" spans="3:7" x14ac:dyDescent="0.3">
      <c r="C104" s="1" t="s">
        <v>159</v>
      </c>
      <c r="D104" s="1">
        <v>1</v>
      </c>
      <c r="E104" s="1" t="s">
        <v>138</v>
      </c>
      <c r="F104" s="1">
        <v>0.42428571428571432</v>
      </c>
      <c r="G104" s="51">
        <v>2.7839936027199679</v>
      </c>
    </row>
    <row r="105" spans="3:7" x14ac:dyDescent="0.3">
      <c r="C105" s="1" t="s">
        <v>160</v>
      </c>
      <c r="D105" s="1">
        <v>1</v>
      </c>
      <c r="E105" s="1" t="s">
        <v>138</v>
      </c>
      <c r="F105" s="1">
        <v>0.44357142857142862</v>
      </c>
      <c r="G105" s="51">
        <v>2.8867451251862746</v>
      </c>
    </row>
    <row r="106" spans="3:7" x14ac:dyDescent="0.3">
      <c r="C106" s="1" t="s">
        <v>161</v>
      </c>
      <c r="D106" s="1">
        <v>1</v>
      </c>
      <c r="E106" s="1" t="s">
        <v>138</v>
      </c>
      <c r="F106" s="1">
        <v>0.46285714285714291</v>
      </c>
      <c r="G106" s="51">
        <v>2.9925391090351221</v>
      </c>
    </row>
    <row r="107" spans="3:7" x14ac:dyDescent="0.3">
      <c r="C107" s="1" t="s">
        <v>162</v>
      </c>
      <c r="D107" s="1">
        <v>1</v>
      </c>
      <c r="E107" s="1" t="s">
        <v>138</v>
      </c>
      <c r="F107" s="1">
        <v>0.48214285714285715</v>
      </c>
      <c r="G107" s="51">
        <v>3.1017054706722083</v>
      </c>
    </row>
    <row r="108" spans="3:7" x14ac:dyDescent="0.3">
      <c r="C108" s="1" t="s">
        <v>163</v>
      </c>
      <c r="D108" s="1">
        <v>1</v>
      </c>
      <c r="E108" s="1" t="s">
        <v>138</v>
      </c>
      <c r="F108" s="1">
        <v>0.50142857142857145</v>
      </c>
      <c r="G108" s="51">
        <v>3.2146046211929291</v>
      </c>
    </row>
    <row r="109" spans="3:7" x14ac:dyDescent="0.3">
      <c r="C109" s="1" t="s">
        <v>164</v>
      </c>
      <c r="D109" s="1">
        <v>1</v>
      </c>
      <c r="E109" s="1" t="s">
        <v>138</v>
      </c>
      <c r="F109" s="1">
        <v>0.5207142857142858</v>
      </c>
      <c r="G109" s="51">
        <v>3.3316338357067079</v>
      </c>
    </row>
    <row r="110" spans="3:7" x14ac:dyDescent="0.3">
      <c r="C110" s="1" t="s">
        <v>165</v>
      </c>
      <c r="D110" s="1">
        <v>1.61</v>
      </c>
      <c r="E110" s="1" t="s">
        <v>175</v>
      </c>
      <c r="F110" s="1">
        <v>0.5591666666666667</v>
      </c>
      <c r="G110" s="51">
        <v>1.61</v>
      </c>
    </row>
    <row r="111" spans="3:7" x14ac:dyDescent="0.3">
      <c r="C111" s="1" t="s">
        <v>166</v>
      </c>
      <c r="D111" s="1">
        <v>2.93</v>
      </c>
      <c r="E111" s="1" t="s">
        <v>175</v>
      </c>
      <c r="F111" s="1">
        <v>0.57833333333333337</v>
      </c>
      <c r="G111" s="51">
        <v>2.93</v>
      </c>
    </row>
    <row r="112" spans="3:7" x14ac:dyDescent="0.3">
      <c r="C112" s="1" t="s">
        <v>167</v>
      </c>
      <c r="D112" s="1">
        <v>2.99</v>
      </c>
      <c r="E112" s="1" t="s">
        <v>175</v>
      </c>
      <c r="F112" s="1">
        <v>0.59750000000000003</v>
      </c>
      <c r="G112" s="51">
        <v>2.99</v>
      </c>
    </row>
    <row r="113" spans="3:7" x14ac:dyDescent="0.3">
      <c r="C113" s="1" t="s">
        <v>168</v>
      </c>
      <c r="D113" s="1">
        <v>4.12</v>
      </c>
      <c r="E113" s="1" t="s">
        <v>175</v>
      </c>
      <c r="F113" s="1">
        <v>0.6166666666666667</v>
      </c>
      <c r="G113" s="51">
        <v>4.12</v>
      </c>
    </row>
    <row r="114" spans="3:7" x14ac:dyDescent="0.3">
      <c r="C114" s="1" t="s">
        <v>169</v>
      </c>
      <c r="D114" s="1">
        <v>4.12</v>
      </c>
      <c r="E114" s="1" t="s">
        <v>175</v>
      </c>
      <c r="F114" s="1">
        <v>0.63583333333333336</v>
      </c>
      <c r="G114" s="51">
        <v>4.12</v>
      </c>
    </row>
    <row r="115" spans="3:7" x14ac:dyDescent="0.3">
      <c r="C115" s="1" t="s">
        <v>170</v>
      </c>
      <c r="D115" s="1">
        <v>4.76</v>
      </c>
      <c r="E115" s="1" t="s">
        <v>175</v>
      </c>
      <c r="F115" s="1">
        <v>0.65500000000000003</v>
      </c>
      <c r="G115" s="51">
        <v>4.76</v>
      </c>
    </row>
    <row r="116" spans="3:7" x14ac:dyDescent="0.3">
      <c r="C116" s="1" t="s">
        <v>171</v>
      </c>
      <c r="D116" s="1">
        <v>4.7699999999999996</v>
      </c>
      <c r="E116" s="1" t="s">
        <v>175</v>
      </c>
      <c r="F116" s="1">
        <v>0.67416666666666669</v>
      </c>
      <c r="G116" s="51">
        <v>4.7699999999999996</v>
      </c>
    </row>
    <row r="117" spans="3:7" x14ac:dyDescent="0.3">
      <c r="C117" s="1" t="s">
        <v>172</v>
      </c>
      <c r="D117" s="1">
        <v>6.2</v>
      </c>
      <c r="E117" s="1" t="s">
        <v>175</v>
      </c>
      <c r="F117" s="1">
        <v>0.69333333333333336</v>
      </c>
      <c r="G117" s="51">
        <v>6.2</v>
      </c>
    </row>
    <row r="118" spans="3:7" x14ac:dyDescent="0.3">
      <c r="C118" s="1" t="s">
        <v>173</v>
      </c>
      <c r="D118" s="1">
        <v>6.22</v>
      </c>
      <c r="E118" s="1" t="s">
        <v>175</v>
      </c>
      <c r="F118" s="1">
        <v>0.71250000000000002</v>
      </c>
      <c r="G118" s="51">
        <v>6.22</v>
      </c>
    </row>
    <row r="119" spans="3:7" x14ac:dyDescent="0.3">
      <c r="C119" s="1" t="s">
        <v>174</v>
      </c>
      <c r="D119" s="1">
        <v>6.28</v>
      </c>
      <c r="E119" s="1" t="s">
        <v>175</v>
      </c>
      <c r="F119" s="1">
        <v>0.73166666666666669</v>
      </c>
      <c r="G119" s="51">
        <v>6.28</v>
      </c>
    </row>
    <row r="120" spans="3:7" x14ac:dyDescent="0.3">
      <c r="C120" s="1" t="s">
        <v>176</v>
      </c>
      <c r="D120" s="1">
        <v>6.34</v>
      </c>
      <c r="E120" s="1" t="s">
        <v>175</v>
      </c>
      <c r="F120" s="1">
        <v>0.75083333333333335</v>
      </c>
      <c r="G120" s="51">
        <v>6.34</v>
      </c>
    </row>
    <row r="121" spans="3:7" x14ac:dyDescent="0.3">
      <c r="C121" s="1" t="s">
        <v>177</v>
      </c>
      <c r="D121" s="1">
        <v>6.52</v>
      </c>
      <c r="E121" s="1" t="s">
        <v>175</v>
      </c>
      <c r="F121" s="1">
        <v>0.77</v>
      </c>
      <c r="G121" s="51">
        <v>6.52</v>
      </c>
    </row>
    <row r="122" spans="3:7" x14ac:dyDescent="0.3">
      <c r="C122" s="1" t="s">
        <v>178</v>
      </c>
      <c r="D122" s="1">
        <v>6.54</v>
      </c>
      <c r="E122" s="1" t="s">
        <v>175</v>
      </c>
      <c r="F122" s="1">
        <v>0.78916666666666668</v>
      </c>
      <c r="G122" s="51">
        <v>6.54</v>
      </c>
    </row>
    <row r="123" spans="3:7" x14ac:dyDescent="0.3">
      <c r="C123" s="1" t="s">
        <v>179</v>
      </c>
      <c r="D123" s="1">
        <v>6.56</v>
      </c>
      <c r="E123" s="1" t="s">
        <v>175</v>
      </c>
      <c r="F123" s="1">
        <v>0.80833333333333335</v>
      </c>
      <c r="G123" s="51">
        <v>6.56</v>
      </c>
    </row>
    <row r="124" spans="3:7" x14ac:dyDescent="0.3">
      <c r="C124" s="1" t="s">
        <v>180</v>
      </c>
      <c r="D124" s="1">
        <v>7.49</v>
      </c>
      <c r="E124" s="1" t="s">
        <v>175</v>
      </c>
      <c r="F124" s="1">
        <v>0.82750000000000012</v>
      </c>
      <c r="G124" s="51">
        <v>7.49</v>
      </c>
    </row>
    <row r="125" spans="3:7" x14ac:dyDescent="0.3">
      <c r="C125" s="1" t="s">
        <v>181</v>
      </c>
      <c r="D125" s="1">
        <v>7.51</v>
      </c>
      <c r="E125" s="1" t="s">
        <v>175</v>
      </c>
      <c r="F125" s="1">
        <v>0.84666666666666668</v>
      </c>
      <c r="G125" s="51">
        <v>7.51</v>
      </c>
    </row>
    <row r="126" spans="3:7" x14ac:dyDescent="0.3">
      <c r="C126" s="1" t="s">
        <v>182</v>
      </c>
      <c r="D126" s="1">
        <v>7.79</v>
      </c>
      <c r="E126" s="1" t="s">
        <v>175</v>
      </c>
      <c r="F126" s="1">
        <v>0.86583333333333345</v>
      </c>
      <c r="G126" s="51">
        <v>7.79</v>
      </c>
    </row>
    <row r="127" spans="3:7" x14ac:dyDescent="0.3">
      <c r="C127" s="1" t="s">
        <v>183</v>
      </c>
      <c r="D127" s="1">
        <v>8.36</v>
      </c>
      <c r="E127" s="1" t="s">
        <v>175</v>
      </c>
      <c r="F127" s="1">
        <v>0.88500000000000001</v>
      </c>
      <c r="G127" s="51">
        <v>8.36</v>
      </c>
    </row>
    <row r="128" spans="3:7" x14ac:dyDescent="0.3">
      <c r="C128" s="1" t="s">
        <v>184</v>
      </c>
      <c r="D128" s="1">
        <v>8.57</v>
      </c>
      <c r="E128" s="1" t="s">
        <v>175</v>
      </c>
      <c r="F128" s="1">
        <v>0.90416666666666679</v>
      </c>
      <c r="G128" s="51">
        <v>8.57</v>
      </c>
    </row>
    <row r="129" spans="1:7" x14ac:dyDescent="0.3">
      <c r="C129" s="1" t="s">
        <v>185</v>
      </c>
      <c r="D129" s="1">
        <v>8.8000000000000007</v>
      </c>
      <c r="E129" s="1" t="s">
        <v>175</v>
      </c>
      <c r="F129" s="1">
        <v>0.92333333333333334</v>
      </c>
      <c r="G129" s="51">
        <v>8.8000000000000007</v>
      </c>
    </row>
    <row r="130" spans="1:7" x14ac:dyDescent="0.3">
      <c r="C130" s="1" t="s">
        <v>186</v>
      </c>
      <c r="D130" s="1">
        <v>9.43</v>
      </c>
      <c r="E130" s="1" t="s">
        <v>175</v>
      </c>
      <c r="F130" s="1">
        <v>0.94250000000000012</v>
      </c>
      <c r="G130" s="51">
        <v>9.43</v>
      </c>
    </row>
    <row r="131" spans="1:7" x14ac:dyDescent="0.3">
      <c r="C131" s="1" t="s">
        <v>187</v>
      </c>
      <c r="D131" s="1">
        <v>9.74</v>
      </c>
      <c r="E131" s="1" t="s">
        <v>175</v>
      </c>
      <c r="F131" s="1">
        <v>0.96166666666666667</v>
      </c>
      <c r="G131" s="51">
        <v>9.74</v>
      </c>
    </row>
    <row r="132" spans="1:7" x14ac:dyDescent="0.3">
      <c r="C132" s="1" t="s">
        <v>188</v>
      </c>
      <c r="D132" s="1">
        <v>11.43</v>
      </c>
      <c r="E132" s="1" t="s">
        <v>175</v>
      </c>
      <c r="F132" s="1">
        <v>0.98083333333333345</v>
      </c>
      <c r="G132" s="51">
        <v>11.43</v>
      </c>
    </row>
    <row r="135" spans="1:7" x14ac:dyDescent="0.3">
      <c r="A135" s="48" t="s">
        <v>5</v>
      </c>
    </row>
    <row r="199" spans="3:9" x14ac:dyDescent="0.3">
      <c r="C199" s="9" t="s">
        <v>126</v>
      </c>
      <c r="I199" s="10" t="s">
        <v>246</v>
      </c>
    </row>
    <row r="200" spans="3:9" x14ac:dyDescent="0.3">
      <c r="C200" s="9" t="s">
        <v>127</v>
      </c>
      <c r="I200" s="49" t="s">
        <v>247</v>
      </c>
    </row>
    <row r="201" spans="3:9" x14ac:dyDescent="0.3">
      <c r="C201" s="9" t="s">
        <v>240</v>
      </c>
      <c r="I201" s="11" t="s">
        <v>248</v>
      </c>
    </row>
    <row r="202" spans="3:9" x14ac:dyDescent="0.3">
      <c r="C202" s="8"/>
    </row>
    <row r="203" spans="3:9" x14ac:dyDescent="0.3">
      <c r="C203" s="9" t="s">
        <v>128</v>
      </c>
      <c r="I203" s="10" t="s">
        <v>249</v>
      </c>
    </row>
    <row r="204" spans="3:9" x14ac:dyDescent="0.3">
      <c r="C204" s="9" t="s">
        <v>129</v>
      </c>
      <c r="I204" s="10" t="s">
        <v>250</v>
      </c>
    </row>
    <row r="205" spans="3:9" x14ac:dyDescent="0.3">
      <c r="C205" s="9" t="s">
        <v>241</v>
      </c>
      <c r="I205" s="10" t="s">
        <v>251</v>
      </c>
    </row>
    <row r="206" spans="3:9" x14ac:dyDescent="0.3">
      <c r="C206" s="9" t="s">
        <v>242</v>
      </c>
      <c r="I206" s="49" t="s">
        <v>229</v>
      </c>
    </row>
    <row r="207" spans="3:9" x14ac:dyDescent="0.3">
      <c r="C207" s="9" t="s">
        <v>130</v>
      </c>
      <c r="I207" s="11" t="s">
        <v>252</v>
      </c>
    </row>
    <row r="208" spans="3:9" x14ac:dyDescent="0.3">
      <c r="C208" s="9" t="s">
        <v>131</v>
      </c>
      <c r="I208" s="11" t="s">
        <v>253</v>
      </c>
    </row>
    <row r="209" spans="3:15" x14ac:dyDescent="0.3">
      <c r="C209" s="8"/>
      <c r="I209" s="49" t="s">
        <v>232</v>
      </c>
    </row>
    <row r="210" spans="3:15" x14ac:dyDescent="0.3">
      <c r="C210" s="9" t="s">
        <v>243</v>
      </c>
      <c r="I210" s="49" t="s">
        <v>233</v>
      </c>
    </row>
    <row r="211" spans="3:15" x14ac:dyDescent="0.3">
      <c r="C211" s="9" t="s">
        <v>244</v>
      </c>
      <c r="G211" s="54"/>
      <c r="I211" s="11" t="s">
        <v>132</v>
      </c>
    </row>
    <row r="212" spans="3:15" x14ac:dyDescent="0.3">
      <c r="C212" s="9" t="s">
        <v>245</v>
      </c>
      <c r="I212" s="11" t="s">
        <v>254</v>
      </c>
    </row>
    <row r="215" spans="3:15" x14ac:dyDescent="0.3">
      <c r="C215" s="1"/>
      <c r="D215" s="1" t="s">
        <v>133</v>
      </c>
      <c r="E215" s="1" t="s">
        <v>134</v>
      </c>
      <c r="F215" s="1" t="s">
        <v>135</v>
      </c>
      <c r="G215" s="1" t="s">
        <v>136</v>
      </c>
      <c r="J215" t="s">
        <v>189</v>
      </c>
      <c r="K215" t="s">
        <v>190</v>
      </c>
      <c r="L215" t="s">
        <v>191</v>
      </c>
      <c r="M215" t="s">
        <v>192</v>
      </c>
      <c r="N215" t="s">
        <v>193</v>
      </c>
    </row>
    <row r="216" spans="3:15" x14ac:dyDescent="0.3">
      <c r="C216" s="1" t="s">
        <v>137</v>
      </c>
      <c r="D216" s="1">
        <v>1</v>
      </c>
      <c r="E216" s="1" t="s">
        <v>138</v>
      </c>
      <c r="F216" s="1">
        <v>1.9090909090909092E-2</v>
      </c>
      <c r="G216" s="51">
        <v>0.38117958759334353</v>
      </c>
      <c r="I216" t="s">
        <v>137</v>
      </c>
      <c r="J216" s="50" t="s">
        <v>194</v>
      </c>
      <c r="K216" s="50" t="s">
        <v>195</v>
      </c>
      <c r="L216" s="50" t="s">
        <v>196</v>
      </c>
      <c r="M216" s="50" t="s">
        <v>197</v>
      </c>
      <c r="N216" s="50" t="s">
        <v>198</v>
      </c>
      <c r="O216" s="50"/>
    </row>
    <row r="217" spans="3:15" x14ac:dyDescent="0.3">
      <c r="C217" s="1" t="s">
        <v>139</v>
      </c>
      <c r="D217" s="1">
        <v>1</v>
      </c>
      <c r="E217" s="1" t="s">
        <v>138</v>
      </c>
      <c r="F217" s="1">
        <v>3.8181818181818185E-2</v>
      </c>
      <c r="G217" s="51">
        <v>0.44741776891386026</v>
      </c>
      <c r="I217" t="s">
        <v>139</v>
      </c>
      <c r="J217" s="50" t="s">
        <v>255</v>
      </c>
      <c r="K217" s="50" t="s">
        <v>256</v>
      </c>
      <c r="L217" s="50" t="s">
        <v>257</v>
      </c>
      <c r="M217" s="50" t="s">
        <v>258</v>
      </c>
      <c r="N217" s="50" t="s">
        <v>259</v>
      </c>
      <c r="O217" s="50"/>
    </row>
    <row r="218" spans="3:15" x14ac:dyDescent="0.3">
      <c r="C218" s="1" t="s">
        <v>140</v>
      </c>
      <c r="D218" s="1">
        <v>1</v>
      </c>
      <c r="E218" s="1" t="s">
        <v>138</v>
      </c>
      <c r="F218" s="1">
        <v>5.7272727272727281E-2</v>
      </c>
      <c r="G218" s="51">
        <v>0.49616600081856621</v>
      </c>
    </row>
    <row r="219" spans="3:15" x14ac:dyDescent="0.3">
      <c r="C219" s="1" t="s">
        <v>141</v>
      </c>
      <c r="D219" s="1">
        <v>1</v>
      </c>
      <c r="E219" s="1" t="s">
        <v>138</v>
      </c>
      <c r="F219" s="1">
        <v>7.636363636363637E-2</v>
      </c>
      <c r="G219" s="51">
        <v>0.53691098181997243</v>
      </c>
    </row>
    <row r="220" spans="3:15" x14ac:dyDescent="0.3">
      <c r="C220" s="1" t="s">
        <v>142</v>
      </c>
      <c r="D220" s="1">
        <v>1</v>
      </c>
      <c r="E220" s="1" t="s">
        <v>138</v>
      </c>
      <c r="F220" s="1">
        <v>9.5454545454545459E-2</v>
      </c>
      <c r="G220" s="51">
        <v>0.57299235960658434</v>
      </c>
    </row>
    <row r="221" spans="3:15" x14ac:dyDescent="0.3">
      <c r="C221" s="1" t="s">
        <v>143</v>
      </c>
      <c r="D221" s="1">
        <v>1</v>
      </c>
      <c r="E221" s="1" t="s">
        <v>138</v>
      </c>
      <c r="F221" s="1">
        <v>0.11454545454545456</v>
      </c>
      <c r="G221" s="51">
        <v>0.60602366856207412</v>
      </c>
    </row>
    <row r="222" spans="3:15" x14ac:dyDescent="0.3">
      <c r="C222" s="1" t="s">
        <v>144</v>
      </c>
      <c r="D222" s="1">
        <v>1</v>
      </c>
      <c r="E222" s="1" t="s">
        <v>138</v>
      </c>
      <c r="F222" s="1">
        <v>0.13363636363636366</v>
      </c>
      <c r="G222" s="51">
        <v>0.63692441488377516</v>
      </c>
    </row>
    <row r="223" spans="3:15" x14ac:dyDescent="0.3">
      <c r="C223" s="1" t="s">
        <v>145</v>
      </c>
      <c r="D223" s="1">
        <v>1</v>
      </c>
      <c r="E223" s="1" t="s">
        <v>138</v>
      </c>
      <c r="F223" s="1">
        <v>0.15272727272727274</v>
      </c>
      <c r="G223" s="51">
        <v>0.66627649892705565</v>
      </c>
    </row>
    <row r="224" spans="3:15" x14ac:dyDescent="0.3">
      <c r="C224" s="1" t="s">
        <v>146</v>
      </c>
      <c r="D224" s="1">
        <v>1</v>
      </c>
      <c r="E224" s="1" t="s">
        <v>138</v>
      </c>
      <c r="F224" s="1">
        <v>0.17181818181818184</v>
      </c>
      <c r="G224" s="51">
        <v>0.69447648510106463</v>
      </c>
    </row>
    <row r="225" spans="3:7" x14ac:dyDescent="0.3">
      <c r="C225" s="1" t="s">
        <v>147</v>
      </c>
      <c r="D225" s="1">
        <v>1</v>
      </c>
      <c r="E225" s="1" t="s">
        <v>138</v>
      </c>
      <c r="F225" s="1">
        <v>0.19090909090909092</v>
      </c>
      <c r="G225" s="51">
        <v>0.72181029327048696</v>
      </c>
    </row>
    <row r="226" spans="3:7" x14ac:dyDescent="0.3">
      <c r="C226" s="1" t="s">
        <v>148</v>
      </c>
      <c r="D226" s="1">
        <v>1</v>
      </c>
      <c r="E226" s="1" t="s">
        <v>138</v>
      </c>
      <c r="F226" s="1">
        <v>0.21</v>
      </c>
      <c r="G226" s="51">
        <v>0.74849362542139597</v>
      </c>
    </row>
    <row r="227" spans="3:7" x14ac:dyDescent="0.3">
      <c r="C227" s="1" t="s">
        <v>149</v>
      </c>
      <c r="D227" s="1">
        <v>1</v>
      </c>
      <c r="E227" s="1" t="s">
        <v>138</v>
      </c>
      <c r="F227" s="1">
        <v>0.22909090909090912</v>
      </c>
      <c r="G227" s="51">
        <v>0.77469553804508151</v>
      </c>
    </row>
    <row r="228" spans="3:7" x14ac:dyDescent="0.3">
      <c r="C228" s="1" t="s">
        <v>150</v>
      </c>
      <c r="D228" s="1">
        <v>1</v>
      </c>
      <c r="E228" s="1" t="s">
        <v>138</v>
      </c>
      <c r="F228" s="1">
        <v>0.24818181818181823</v>
      </c>
      <c r="G228" s="51">
        <v>0.80055302230874881</v>
      </c>
    </row>
    <row r="229" spans="3:7" x14ac:dyDescent="0.3">
      <c r="C229" s="1" t="s">
        <v>151</v>
      </c>
      <c r="D229" s="1">
        <v>1</v>
      </c>
      <c r="E229" s="1" t="s">
        <v>138</v>
      </c>
      <c r="F229" s="1">
        <v>0.26727272727272733</v>
      </c>
      <c r="G229" s="51">
        <v>0.82618047218794533</v>
      </c>
    </row>
    <row r="230" spans="3:7" x14ac:dyDescent="0.3">
      <c r="C230" s="1" t="s">
        <v>152</v>
      </c>
      <c r="D230" s="1">
        <v>1</v>
      </c>
      <c r="E230" s="1" t="s">
        <v>138</v>
      </c>
      <c r="F230" s="1">
        <v>0.28636363636363638</v>
      </c>
      <c r="G230" s="51">
        <v>0.85167609549306711</v>
      </c>
    </row>
    <row r="231" spans="3:7" x14ac:dyDescent="0.3">
      <c r="C231" s="1" t="s">
        <v>153</v>
      </c>
      <c r="D231" s="1">
        <v>1</v>
      </c>
      <c r="E231" s="1" t="s">
        <v>138</v>
      </c>
      <c r="F231" s="1">
        <v>0.30545454545454548</v>
      </c>
      <c r="G231" s="51">
        <v>0.87712642081734082</v>
      </c>
    </row>
    <row r="232" spans="3:7" x14ac:dyDescent="0.3">
      <c r="C232" s="1" t="s">
        <v>154</v>
      </c>
      <c r="D232" s="1">
        <v>1</v>
      </c>
      <c r="E232" s="1" t="s">
        <v>138</v>
      </c>
      <c r="F232" s="1">
        <v>0.32454545454545458</v>
      </c>
      <c r="G232" s="51">
        <v>0.90260957970614486</v>
      </c>
    </row>
    <row r="233" spans="3:7" x14ac:dyDescent="0.3">
      <c r="C233" s="1" t="s">
        <v>155</v>
      </c>
      <c r="D233" s="1">
        <v>1</v>
      </c>
      <c r="E233" s="1" t="s">
        <v>138</v>
      </c>
      <c r="F233" s="1">
        <v>0.34363636363636368</v>
      </c>
      <c r="G233" s="51">
        <v>0.92819778164992861</v>
      </c>
    </row>
    <row r="234" spans="3:7" x14ac:dyDescent="0.3">
      <c r="C234" s="1" t="s">
        <v>156</v>
      </c>
      <c r="D234" s="1">
        <v>1</v>
      </c>
      <c r="E234" s="1" t="s">
        <v>138</v>
      </c>
      <c r="F234" s="1">
        <v>0.36272727272727273</v>
      </c>
      <c r="G234" s="51">
        <v>0.95395924876898819</v>
      </c>
    </row>
    <row r="235" spans="3:7" x14ac:dyDescent="0.3">
      <c r="C235" s="1" t="s">
        <v>157</v>
      </c>
      <c r="D235" s="1">
        <v>1</v>
      </c>
      <c r="E235" s="1" t="s">
        <v>138</v>
      </c>
      <c r="F235" s="1">
        <v>0.38181818181818183</v>
      </c>
      <c r="G235" s="51">
        <v>0.97995978723686572</v>
      </c>
    </row>
    <row r="236" spans="3:7" x14ac:dyDescent="0.3">
      <c r="C236" s="1" t="s">
        <v>158</v>
      </c>
      <c r="D236" s="1">
        <v>1</v>
      </c>
      <c r="E236" s="1" t="s">
        <v>138</v>
      </c>
      <c r="F236" s="1">
        <v>0.40090909090909094</v>
      </c>
      <c r="G236" s="51">
        <v>1.0062641175637803</v>
      </c>
    </row>
    <row r="237" spans="3:7" x14ac:dyDescent="0.3">
      <c r="C237" s="1" t="s">
        <v>159</v>
      </c>
      <c r="D237" s="1">
        <v>1.01</v>
      </c>
      <c r="E237" s="1" t="s">
        <v>175</v>
      </c>
      <c r="F237" s="1">
        <v>0.43933333333333335</v>
      </c>
      <c r="G237" s="51">
        <v>1.01</v>
      </c>
    </row>
    <row r="238" spans="3:7" x14ac:dyDescent="0.3">
      <c r="C238" s="1" t="s">
        <v>160</v>
      </c>
      <c r="D238" s="1">
        <v>1.05</v>
      </c>
      <c r="E238" s="1" t="s">
        <v>175</v>
      </c>
      <c r="F238" s="1">
        <v>0.45866666666666672</v>
      </c>
      <c r="G238" s="51">
        <v>1.05</v>
      </c>
    </row>
    <row r="239" spans="3:7" x14ac:dyDescent="0.3">
      <c r="C239" s="1" t="s">
        <v>161</v>
      </c>
      <c r="D239" s="1">
        <v>1.1200000000000001</v>
      </c>
      <c r="E239" s="1" t="s">
        <v>175</v>
      </c>
      <c r="F239" s="1">
        <v>0.47800000000000004</v>
      </c>
      <c r="G239" s="51">
        <v>1.1200000000000001</v>
      </c>
    </row>
    <row r="240" spans="3:7" x14ac:dyDescent="0.3">
      <c r="C240" s="1" t="s">
        <v>162</v>
      </c>
      <c r="D240" s="1">
        <v>1.1299999999999999</v>
      </c>
      <c r="E240" s="1" t="s">
        <v>175</v>
      </c>
      <c r="F240" s="1">
        <v>0.49733333333333335</v>
      </c>
      <c r="G240" s="51">
        <v>1.1299999999999999</v>
      </c>
    </row>
    <row r="241" spans="3:7" x14ac:dyDescent="0.3">
      <c r="C241" s="1" t="s">
        <v>163</v>
      </c>
      <c r="D241" s="1">
        <v>1.18</v>
      </c>
      <c r="E241" s="1" t="s">
        <v>175</v>
      </c>
      <c r="F241" s="1">
        <v>0.51666666666666672</v>
      </c>
      <c r="G241" s="51">
        <v>1.18</v>
      </c>
    </row>
    <row r="242" spans="3:7" x14ac:dyDescent="0.3">
      <c r="C242" s="1" t="s">
        <v>164</v>
      </c>
      <c r="D242" s="1">
        <v>1.34</v>
      </c>
      <c r="E242" s="1" t="s">
        <v>175</v>
      </c>
      <c r="F242" s="1">
        <v>0.53600000000000003</v>
      </c>
      <c r="G242" s="51">
        <v>1.34</v>
      </c>
    </row>
    <row r="243" spans="3:7" x14ac:dyDescent="0.3">
      <c r="C243" s="1" t="s">
        <v>165</v>
      </c>
      <c r="D243" s="1">
        <v>1.36</v>
      </c>
      <c r="E243" s="1" t="s">
        <v>175</v>
      </c>
      <c r="F243" s="1">
        <v>0.55533333333333335</v>
      </c>
      <c r="G243" s="51">
        <v>1.36</v>
      </c>
    </row>
    <row r="244" spans="3:7" x14ac:dyDescent="0.3">
      <c r="C244" s="1" t="s">
        <v>166</v>
      </c>
      <c r="D244" s="1">
        <v>1.37</v>
      </c>
      <c r="E244" s="1" t="s">
        <v>175</v>
      </c>
      <c r="F244" s="1">
        <v>0.57466666666666666</v>
      </c>
      <c r="G244" s="51">
        <v>1.37</v>
      </c>
    </row>
    <row r="245" spans="3:7" x14ac:dyDescent="0.3">
      <c r="C245" s="1" t="s">
        <v>167</v>
      </c>
      <c r="D245" s="1">
        <v>1.38</v>
      </c>
      <c r="E245" s="1" t="s">
        <v>175</v>
      </c>
      <c r="F245" s="1">
        <v>0.59400000000000008</v>
      </c>
      <c r="G245" s="51">
        <v>1.38</v>
      </c>
    </row>
    <row r="246" spans="3:7" x14ac:dyDescent="0.3">
      <c r="C246" s="1" t="s">
        <v>168</v>
      </c>
      <c r="D246" s="1">
        <v>1.39</v>
      </c>
      <c r="E246" s="1" t="s">
        <v>175</v>
      </c>
      <c r="F246" s="1">
        <v>0.6133333333333334</v>
      </c>
      <c r="G246" s="51">
        <v>1.39</v>
      </c>
    </row>
    <row r="247" spans="3:7" x14ac:dyDescent="0.3">
      <c r="C247" s="1" t="s">
        <v>169</v>
      </c>
      <c r="D247" s="1">
        <v>1.4</v>
      </c>
      <c r="E247" s="1" t="s">
        <v>175</v>
      </c>
      <c r="F247" s="1">
        <v>0.63266666666666671</v>
      </c>
      <c r="G247" s="51">
        <v>1.4</v>
      </c>
    </row>
    <row r="248" spans="3:7" x14ac:dyDescent="0.3">
      <c r="C248" s="1" t="s">
        <v>170</v>
      </c>
      <c r="D248" s="1">
        <v>1.42</v>
      </c>
      <c r="E248" s="1" t="s">
        <v>175</v>
      </c>
      <c r="F248" s="1">
        <v>0.65200000000000002</v>
      </c>
      <c r="G248" s="51">
        <v>1.42</v>
      </c>
    </row>
    <row r="249" spans="3:7" x14ac:dyDescent="0.3">
      <c r="C249" s="1" t="s">
        <v>171</v>
      </c>
      <c r="D249" s="1">
        <v>1.45</v>
      </c>
      <c r="E249" s="1" t="s">
        <v>175</v>
      </c>
      <c r="F249" s="1">
        <v>0.67133333333333334</v>
      </c>
      <c r="G249" s="51">
        <v>1.45</v>
      </c>
    </row>
    <row r="250" spans="3:7" x14ac:dyDescent="0.3">
      <c r="C250" s="1" t="s">
        <v>172</v>
      </c>
      <c r="D250" s="1">
        <v>1.53</v>
      </c>
      <c r="E250" s="1" t="s">
        <v>175</v>
      </c>
      <c r="F250" s="1">
        <v>0.69066666666666676</v>
      </c>
      <c r="G250" s="51">
        <v>1.53</v>
      </c>
    </row>
    <row r="251" spans="3:7" x14ac:dyDescent="0.3">
      <c r="C251" s="1" t="s">
        <v>173</v>
      </c>
      <c r="D251" s="1">
        <v>1.64</v>
      </c>
      <c r="E251" s="1" t="s">
        <v>175</v>
      </c>
      <c r="F251" s="1">
        <v>0.71</v>
      </c>
      <c r="G251" s="51">
        <v>1.64</v>
      </c>
    </row>
    <row r="252" spans="3:7" x14ac:dyDescent="0.3">
      <c r="C252" s="1" t="s">
        <v>174</v>
      </c>
      <c r="D252" s="1">
        <v>1.64</v>
      </c>
      <c r="E252" s="1" t="s">
        <v>175</v>
      </c>
      <c r="F252" s="1">
        <v>0.72933333333333339</v>
      </c>
      <c r="G252" s="51">
        <v>1.64</v>
      </c>
    </row>
    <row r="253" spans="3:7" x14ac:dyDescent="0.3">
      <c r="C253" s="1" t="s">
        <v>176</v>
      </c>
      <c r="D253" s="1">
        <v>1.64</v>
      </c>
      <c r="E253" s="1" t="s">
        <v>175</v>
      </c>
      <c r="F253" s="1">
        <v>0.7486666666666667</v>
      </c>
      <c r="G253" s="51">
        <v>1.64</v>
      </c>
    </row>
    <row r="254" spans="3:7" x14ac:dyDescent="0.3">
      <c r="C254" s="1" t="s">
        <v>177</v>
      </c>
      <c r="D254" s="1">
        <v>1.66</v>
      </c>
      <c r="E254" s="1" t="s">
        <v>175</v>
      </c>
      <c r="F254" s="1">
        <v>0.76800000000000002</v>
      </c>
      <c r="G254" s="51">
        <v>1.66</v>
      </c>
    </row>
    <row r="255" spans="3:7" x14ac:dyDescent="0.3">
      <c r="C255" s="1" t="s">
        <v>178</v>
      </c>
      <c r="D255" s="1">
        <v>1.66</v>
      </c>
      <c r="E255" s="1" t="s">
        <v>175</v>
      </c>
      <c r="F255" s="1">
        <v>0.78733333333333344</v>
      </c>
      <c r="G255" s="51">
        <v>1.66</v>
      </c>
    </row>
    <row r="256" spans="3:7" x14ac:dyDescent="0.3">
      <c r="C256" s="1" t="s">
        <v>179</v>
      </c>
      <c r="D256" s="1">
        <v>1.75</v>
      </c>
      <c r="E256" s="1" t="s">
        <v>175</v>
      </c>
      <c r="F256" s="1">
        <v>0.80666666666666664</v>
      </c>
      <c r="G256" s="51">
        <v>1.75</v>
      </c>
    </row>
    <row r="257" spans="3:7" x14ac:dyDescent="0.3">
      <c r="C257" s="1" t="s">
        <v>180</v>
      </c>
      <c r="D257" s="1">
        <v>1.76</v>
      </c>
      <c r="E257" s="1" t="s">
        <v>175</v>
      </c>
      <c r="F257" s="1">
        <v>0.82600000000000007</v>
      </c>
      <c r="G257" s="51">
        <v>1.76</v>
      </c>
    </row>
    <row r="258" spans="3:7" x14ac:dyDescent="0.3">
      <c r="C258" s="1" t="s">
        <v>181</v>
      </c>
      <c r="D258" s="1">
        <v>1.84</v>
      </c>
      <c r="E258" s="1" t="s">
        <v>175</v>
      </c>
      <c r="F258" s="1">
        <v>0.84533333333333338</v>
      </c>
      <c r="G258" s="51">
        <v>1.84</v>
      </c>
    </row>
    <row r="259" spans="3:7" x14ac:dyDescent="0.3">
      <c r="C259" s="1" t="s">
        <v>182</v>
      </c>
      <c r="D259" s="1">
        <v>1.87</v>
      </c>
      <c r="E259" s="1" t="s">
        <v>175</v>
      </c>
      <c r="F259" s="1">
        <v>0.86466666666666669</v>
      </c>
      <c r="G259" s="51">
        <v>1.87</v>
      </c>
    </row>
    <row r="260" spans="3:7" x14ac:dyDescent="0.3">
      <c r="C260" s="1" t="s">
        <v>183</v>
      </c>
      <c r="D260" s="1">
        <v>2.0699999999999998</v>
      </c>
      <c r="E260" s="1" t="s">
        <v>175</v>
      </c>
      <c r="F260" s="1">
        <v>0.8839999999999999</v>
      </c>
      <c r="G260" s="51">
        <v>2.0699999999999998</v>
      </c>
    </row>
    <row r="261" spans="3:7" x14ac:dyDescent="0.3">
      <c r="C261" s="1" t="s">
        <v>184</v>
      </c>
      <c r="D261" s="1">
        <v>2.13</v>
      </c>
      <c r="E261" s="1" t="s">
        <v>175</v>
      </c>
      <c r="F261" s="1">
        <v>0.90333333333333332</v>
      </c>
      <c r="G261" s="51">
        <v>2.13</v>
      </c>
    </row>
    <row r="262" spans="3:7" x14ac:dyDescent="0.3">
      <c r="C262" s="1" t="s">
        <v>185</v>
      </c>
      <c r="D262" s="1">
        <v>2.14</v>
      </c>
      <c r="E262" s="1" t="s">
        <v>175</v>
      </c>
      <c r="F262" s="1">
        <v>0.92266666666666663</v>
      </c>
      <c r="G262" s="51">
        <v>2.14</v>
      </c>
    </row>
    <row r="263" spans="3:7" x14ac:dyDescent="0.3">
      <c r="C263" s="1" t="s">
        <v>186</v>
      </c>
      <c r="D263" s="1">
        <v>2.5</v>
      </c>
      <c r="E263" s="1" t="s">
        <v>175</v>
      </c>
      <c r="F263" s="1">
        <v>0.94199999999999995</v>
      </c>
      <c r="G263" s="51">
        <v>2.5</v>
      </c>
    </row>
    <row r="264" spans="3:7" x14ac:dyDescent="0.3">
      <c r="C264" s="1" t="s">
        <v>187</v>
      </c>
      <c r="D264" s="1">
        <v>2.57</v>
      </c>
      <c r="E264" s="1" t="s">
        <v>175</v>
      </c>
      <c r="F264" s="1">
        <v>0.96133333333333337</v>
      </c>
      <c r="G264" s="51">
        <v>2.57</v>
      </c>
    </row>
    <row r="265" spans="3:7" x14ac:dyDescent="0.3">
      <c r="C265" s="1" t="s">
        <v>188</v>
      </c>
      <c r="D265" s="1">
        <v>5.38</v>
      </c>
      <c r="E265" s="1" t="s">
        <v>175</v>
      </c>
      <c r="F265" s="1">
        <v>0.98066666666666669</v>
      </c>
      <c r="G265" s="51">
        <v>5.38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F91C9-B24C-4CF7-8318-01F64621A650}">
  <dimension ref="A1:AA55"/>
  <sheetViews>
    <sheetView zoomScale="75" zoomScaleNormal="75" workbookViewId="0">
      <pane ySplit="1" topLeftCell="A35" activePane="bottomLeft" state="frozen"/>
      <selection pane="bottomLeft" activeCell="I78" sqref="I78"/>
    </sheetView>
  </sheetViews>
  <sheetFormatPr baseColWidth="10" defaultRowHeight="15" x14ac:dyDescent="0.25"/>
  <cols>
    <col min="1" max="1" width="8.42578125" style="26" customWidth="1"/>
    <col min="2" max="16384" width="11.42578125" style="1"/>
  </cols>
  <sheetData>
    <row r="1" spans="1:27" x14ac:dyDescent="0.25">
      <c r="A1" s="41" t="s">
        <v>0</v>
      </c>
      <c r="B1" s="2" t="s">
        <v>200</v>
      </c>
      <c r="C1" s="2" t="s">
        <v>205</v>
      </c>
      <c r="D1" s="2" t="s">
        <v>3</v>
      </c>
      <c r="E1" s="2" t="s">
        <v>4</v>
      </c>
      <c r="F1" s="2" t="s">
        <v>209</v>
      </c>
      <c r="G1" s="2" t="s">
        <v>6</v>
      </c>
      <c r="H1" s="2"/>
      <c r="I1" s="41" t="s">
        <v>0</v>
      </c>
      <c r="J1" s="2" t="s">
        <v>200</v>
      </c>
      <c r="K1" s="2" t="s">
        <v>205</v>
      </c>
      <c r="L1" s="2" t="s">
        <v>213</v>
      </c>
      <c r="M1" s="2" t="s">
        <v>3</v>
      </c>
      <c r="N1" s="2" t="s">
        <v>4</v>
      </c>
      <c r="O1" s="2" t="s">
        <v>209</v>
      </c>
      <c r="P1" s="2" t="s">
        <v>214</v>
      </c>
      <c r="Q1" s="2" t="s">
        <v>6</v>
      </c>
      <c r="R1" s="2"/>
      <c r="S1" s="46" t="s">
        <v>0</v>
      </c>
      <c r="T1" s="39" t="s">
        <v>200</v>
      </c>
      <c r="U1" s="39" t="s">
        <v>205</v>
      </c>
      <c r="V1" s="39" t="s">
        <v>215</v>
      </c>
      <c r="W1" s="40" t="s">
        <v>3</v>
      </c>
      <c r="X1" s="40" t="s">
        <v>4</v>
      </c>
      <c r="Y1" s="40" t="s">
        <v>209</v>
      </c>
      <c r="Z1" s="39" t="s">
        <v>216</v>
      </c>
      <c r="AA1" s="39" t="s">
        <v>6</v>
      </c>
    </row>
    <row r="2" spans="1:27" x14ac:dyDescent="0.25">
      <c r="A2" s="42" t="s">
        <v>7</v>
      </c>
      <c r="B2" s="2">
        <v>12.04</v>
      </c>
      <c r="C2" s="2">
        <v>1</v>
      </c>
      <c r="D2" s="2">
        <v>14.57</v>
      </c>
      <c r="E2" s="2">
        <v>9.98</v>
      </c>
      <c r="F2" s="2">
        <v>1</v>
      </c>
      <c r="G2" s="2">
        <v>54.01</v>
      </c>
      <c r="H2" s="2"/>
      <c r="I2" s="42" t="s">
        <v>7</v>
      </c>
      <c r="J2" s="2">
        <f>B2</f>
        <v>12.04</v>
      </c>
      <c r="K2" s="2">
        <f>C2</f>
        <v>1</v>
      </c>
      <c r="L2" s="1" t="str">
        <f>IF(K2=1,"TRUE","FALSE")</f>
        <v>TRUE</v>
      </c>
      <c r="M2" s="2">
        <f t="shared" ref="M2:M33" si="0">D2</f>
        <v>14.57</v>
      </c>
      <c r="N2" s="2">
        <f t="shared" ref="N2:N33" si="1">E2</f>
        <v>9.98</v>
      </c>
      <c r="O2" s="2">
        <f t="shared" ref="O2:O33" si="2">F2</f>
        <v>1</v>
      </c>
      <c r="P2" s="1" t="str">
        <f>IF(O2=1,"TRUE","FALSE")</f>
        <v>TRUE</v>
      </c>
      <c r="Q2" s="2">
        <f t="shared" ref="Q2:Q33" si="3">G2</f>
        <v>54.01</v>
      </c>
      <c r="R2" s="2"/>
      <c r="S2" s="47" t="s">
        <v>7</v>
      </c>
      <c r="T2" s="40">
        <f>J2</f>
        <v>12.04</v>
      </c>
      <c r="U2" s="40">
        <f>K2</f>
        <v>1</v>
      </c>
      <c r="V2" s="52">
        <v>0.6945888791721192</v>
      </c>
      <c r="W2" s="40">
        <f>M2</f>
        <v>14.57</v>
      </c>
      <c r="X2" s="40">
        <f t="shared" ref="X2:Y2" si="4">N2</f>
        <v>9.98</v>
      </c>
      <c r="Y2" s="40">
        <f t="shared" si="4"/>
        <v>1</v>
      </c>
      <c r="Z2" s="51">
        <v>0.38117958759334353</v>
      </c>
      <c r="AA2" s="40">
        <f>Q2</f>
        <v>54.01</v>
      </c>
    </row>
    <row r="3" spans="1:27" x14ac:dyDescent="0.25">
      <c r="A3" s="42" t="s">
        <v>8</v>
      </c>
      <c r="B3" s="2">
        <v>10.050000000000001</v>
      </c>
      <c r="C3" s="2">
        <v>1</v>
      </c>
      <c r="D3" s="2">
        <v>16.13</v>
      </c>
      <c r="E3" s="2">
        <v>1.17</v>
      </c>
      <c r="F3" s="2">
        <v>2.5</v>
      </c>
      <c r="G3" s="2">
        <v>64.319999999999993</v>
      </c>
      <c r="H3" s="2"/>
      <c r="I3" s="42" t="s">
        <v>8</v>
      </c>
      <c r="J3" s="2">
        <f t="shared" ref="J3:J51" si="5">B3</f>
        <v>10.050000000000001</v>
      </c>
      <c r="K3" s="2">
        <f t="shared" ref="K3:K34" si="6">C3</f>
        <v>1</v>
      </c>
      <c r="L3" s="1" t="str">
        <f t="shared" ref="L3:L51" si="7">IF(K3=1,"TRUE","FALSE")</f>
        <v>TRUE</v>
      </c>
      <c r="M3" s="2">
        <f t="shared" si="0"/>
        <v>16.13</v>
      </c>
      <c r="N3" s="2">
        <f t="shared" si="1"/>
        <v>1.17</v>
      </c>
      <c r="O3" s="2">
        <f t="shared" si="2"/>
        <v>2.5</v>
      </c>
      <c r="P3" s="1" t="str">
        <f t="shared" ref="P3:P51" si="8">IF(O3=1,"TRUE","FALSE")</f>
        <v>FALSE</v>
      </c>
      <c r="Q3" s="2">
        <f t="shared" si="3"/>
        <v>64.319999999999993</v>
      </c>
      <c r="R3" s="2"/>
      <c r="S3" s="47" t="s">
        <v>8</v>
      </c>
      <c r="T3" s="40">
        <f t="shared" ref="T3:T34" si="9">J3</f>
        <v>10.050000000000001</v>
      </c>
      <c r="U3" s="40">
        <f t="shared" ref="U3:U51" si="10">K3</f>
        <v>1</v>
      </c>
      <c r="V3" s="52">
        <v>0.86785420345614528</v>
      </c>
      <c r="W3" s="40">
        <f t="shared" ref="W3:W51" si="11">M3</f>
        <v>16.13</v>
      </c>
      <c r="X3" s="40">
        <f t="shared" ref="X3:X51" si="12">N3</f>
        <v>1.17</v>
      </c>
      <c r="Y3" s="40">
        <f t="shared" ref="Y3:Y51" si="13">O3</f>
        <v>2.5</v>
      </c>
      <c r="Z3" s="51">
        <v>0.44741776891386026</v>
      </c>
      <c r="AA3" s="40">
        <f t="shared" ref="AA3:AA51" si="14">Q3</f>
        <v>64.319999999999993</v>
      </c>
    </row>
    <row r="4" spans="1:27" x14ac:dyDescent="0.25">
      <c r="A4" s="42" t="s">
        <v>9</v>
      </c>
      <c r="B4" s="2">
        <v>8.56</v>
      </c>
      <c r="C4" s="2">
        <v>1</v>
      </c>
      <c r="D4" s="2">
        <v>16.47</v>
      </c>
      <c r="E4" s="2">
        <v>4.91</v>
      </c>
      <c r="F4" s="2">
        <v>1.45</v>
      </c>
      <c r="G4" s="2">
        <v>64.31</v>
      </c>
      <c r="H4" s="2"/>
      <c r="I4" s="42" t="s">
        <v>9</v>
      </c>
      <c r="J4" s="2">
        <f t="shared" si="5"/>
        <v>8.56</v>
      </c>
      <c r="K4" s="2">
        <f t="shared" si="6"/>
        <v>1</v>
      </c>
      <c r="L4" s="1" t="str">
        <f t="shared" si="7"/>
        <v>TRUE</v>
      </c>
      <c r="M4" s="2">
        <f t="shared" si="0"/>
        <v>16.47</v>
      </c>
      <c r="N4" s="2">
        <f t="shared" si="1"/>
        <v>4.91</v>
      </c>
      <c r="O4" s="2">
        <f t="shared" si="2"/>
        <v>1.45</v>
      </c>
      <c r="P4" s="1" t="str">
        <f t="shared" si="8"/>
        <v>FALSE</v>
      </c>
      <c r="Q4" s="2">
        <f t="shared" si="3"/>
        <v>64.31</v>
      </c>
      <c r="R4" s="2"/>
      <c r="S4" s="47" t="s">
        <v>9</v>
      </c>
      <c r="T4" s="40">
        <f t="shared" si="9"/>
        <v>8.56</v>
      </c>
      <c r="U4" s="40">
        <f t="shared" si="10"/>
        <v>1</v>
      </c>
      <c r="V4" s="52">
        <v>1.0020648605796589</v>
      </c>
      <c r="W4" s="40">
        <f t="shared" si="11"/>
        <v>16.47</v>
      </c>
      <c r="X4" s="40">
        <f t="shared" si="12"/>
        <v>4.91</v>
      </c>
      <c r="Y4" s="40">
        <f t="shared" si="13"/>
        <v>1.45</v>
      </c>
      <c r="Z4" s="51">
        <v>0.49616600081856621</v>
      </c>
      <c r="AA4" s="40">
        <f t="shared" si="14"/>
        <v>64.31</v>
      </c>
    </row>
    <row r="5" spans="1:27" x14ac:dyDescent="0.25">
      <c r="A5" s="42" t="s">
        <v>10</v>
      </c>
      <c r="B5" s="2">
        <v>8.44</v>
      </c>
      <c r="C5" s="2">
        <v>1</v>
      </c>
      <c r="D5" s="2">
        <v>13.27</v>
      </c>
      <c r="E5" s="2">
        <v>2.2999999999999998</v>
      </c>
      <c r="F5" s="2">
        <v>1.39</v>
      </c>
      <c r="G5" s="2">
        <v>71.8</v>
      </c>
      <c r="H5" s="2"/>
      <c r="I5" s="42" t="s">
        <v>10</v>
      </c>
      <c r="J5" s="2">
        <f t="shared" si="5"/>
        <v>8.44</v>
      </c>
      <c r="K5" s="2">
        <f t="shared" si="6"/>
        <v>1</v>
      </c>
      <c r="L5" s="1" t="str">
        <f t="shared" si="7"/>
        <v>TRUE</v>
      </c>
      <c r="M5" s="2">
        <f t="shared" si="0"/>
        <v>13.27</v>
      </c>
      <c r="N5" s="2">
        <f t="shared" si="1"/>
        <v>2.2999999999999998</v>
      </c>
      <c r="O5" s="2">
        <f t="shared" si="2"/>
        <v>1.39</v>
      </c>
      <c r="P5" s="1" t="str">
        <f t="shared" si="8"/>
        <v>FALSE</v>
      </c>
      <c r="Q5" s="2">
        <f t="shared" si="3"/>
        <v>71.8</v>
      </c>
      <c r="R5" s="2"/>
      <c r="S5" s="47" t="s">
        <v>10</v>
      </c>
      <c r="T5" s="40">
        <f t="shared" si="9"/>
        <v>8.44</v>
      </c>
      <c r="U5" s="40">
        <f t="shared" si="10"/>
        <v>1</v>
      </c>
      <c r="V5" s="52">
        <v>1.1183203970377642</v>
      </c>
      <c r="W5" s="40">
        <f t="shared" si="11"/>
        <v>13.27</v>
      </c>
      <c r="X5" s="40">
        <f t="shared" si="12"/>
        <v>2.2999999999999998</v>
      </c>
      <c r="Y5" s="40">
        <f t="shared" si="13"/>
        <v>1.39</v>
      </c>
      <c r="Z5" s="51">
        <v>0.53691098181997243</v>
      </c>
      <c r="AA5" s="40">
        <f t="shared" si="14"/>
        <v>71.8</v>
      </c>
    </row>
    <row r="6" spans="1:27" x14ac:dyDescent="0.25">
      <c r="A6" s="42" t="s">
        <v>11</v>
      </c>
      <c r="B6" s="2">
        <v>9.35</v>
      </c>
      <c r="C6" s="2">
        <v>1</v>
      </c>
      <c r="D6" s="2">
        <v>12.91</v>
      </c>
      <c r="E6" s="2">
        <v>2.42</v>
      </c>
      <c r="F6" s="2">
        <v>2.14</v>
      </c>
      <c r="G6" s="2">
        <v>67.040000000000006</v>
      </c>
      <c r="H6" s="2"/>
      <c r="I6" s="42" t="s">
        <v>11</v>
      </c>
      <c r="J6" s="2">
        <f t="shared" si="5"/>
        <v>9.35</v>
      </c>
      <c r="K6" s="2">
        <f t="shared" si="6"/>
        <v>1</v>
      </c>
      <c r="L6" s="1" t="str">
        <f t="shared" si="7"/>
        <v>TRUE</v>
      </c>
      <c r="M6" s="2">
        <f t="shared" si="0"/>
        <v>12.91</v>
      </c>
      <c r="N6" s="2">
        <f t="shared" si="1"/>
        <v>2.42</v>
      </c>
      <c r="O6" s="2">
        <f t="shared" si="2"/>
        <v>2.14</v>
      </c>
      <c r="P6" s="1" t="str">
        <f t="shared" si="8"/>
        <v>FALSE</v>
      </c>
      <c r="Q6" s="2">
        <f t="shared" si="3"/>
        <v>67.040000000000006</v>
      </c>
      <c r="R6" s="2"/>
      <c r="S6" s="47" t="s">
        <v>11</v>
      </c>
      <c r="T6" s="40">
        <f t="shared" si="9"/>
        <v>9.35</v>
      </c>
      <c r="U6" s="40">
        <f t="shared" si="10"/>
        <v>1</v>
      </c>
      <c r="V6" s="52">
        <v>1.22422725096558</v>
      </c>
      <c r="W6" s="40">
        <f t="shared" si="11"/>
        <v>12.91</v>
      </c>
      <c r="X6" s="40">
        <f t="shared" si="12"/>
        <v>2.42</v>
      </c>
      <c r="Y6" s="40">
        <f t="shared" si="13"/>
        <v>2.14</v>
      </c>
      <c r="Z6" s="51">
        <v>0.57299235960658434</v>
      </c>
      <c r="AA6" s="40">
        <f t="shared" si="14"/>
        <v>67.040000000000006</v>
      </c>
    </row>
    <row r="7" spans="1:27" x14ac:dyDescent="0.25">
      <c r="A7" s="42" t="s">
        <v>12</v>
      </c>
      <c r="B7" s="2">
        <v>8.84</v>
      </c>
      <c r="C7" s="2">
        <v>1</v>
      </c>
      <c r="D7" s="2">
        <v>15.59</v>
      </c>
      <c r="E7" s="2">
        <v>2.36</v>
      </c>
      <c r="F7" s="2">
        <v>2.0699999999999998</v>
      </c>
      <c r="G7" s="2">
        <v>65.91</v>
      </c>
      <c r="H7" s="2"/>
      <c r="I7" s="42" t="s">
        <v>12</v>
      </c>
      <c r="J7" s="2">
        <f t="shared" si="5"/>
        <v>8.84</v>
      </c>
      <c r="K7" s="2">
        <f t="shared" si="6"/>
        <v>1</v>
      </c>
      <c r="L7" s="1" t="str">
        <f t="shared" si="7"/>
        <v>TRUE</v>
      </c>
      <c r="M7" s="2">
        <f t="shared" si="0"/>
        <v>15.59</v>
      </c>
      <c r="N7" s="2">
        <f t="shared" si="1"/>
        <v>2.36</v>
      </c>
      <c r="O7" s="2">
        <f t="shared" si="2"/>
        <v>2.0699999999999998</v>
      </c>
      <c r="P7" s="1" t="str">
        <f t="shared" si="8"/>
        <v>FALSE</v>
      </c>
      <c r="Q7" s="2">
        <f t="shared" si="3"/>
        <v>65.91</v>
      </c>
      <c r="R7" s="2"/>
      <c r="S7" s="47" t="s">
        <v>12</v>
      </c>
      <c r="T7" s="40">
        <f t="shared" si="9"/>
        <v>8.84</v>
      </c>
      <c r="U7" s="40">
        <f t="shared" si="10"/>
        <v>1</v>
      </c>
      <c r="V7" s="52">
        <v>1.3235267227657832</v>
      </c>
      <c r="W7" s="40">
        <f t="shared" si="11"/>
        <v>15.59</v>
      </c>
      <c r="X7" s="40">
        <f t="shared" si="12"/>
        <v>2.36</v>
      </c>
      <c r="Y7" s="40">
        <f t="shared" si="13"/>
        <v>2.0699999999999998</v>
      </c>
      <c r="Z7" s="51">
        <v>0.60602366856207412</v>
      </c>
      <c r="AA7" s="40">
        <f t="shared" si="14"/>
        <v>65.91</v>
      </c>
    </row>
    <row r="8" spans="1:27" x14ac:dyDescent="0.25">
      <c r="A8" s="42" t="s">
        <v>13</v>
      </c>
      <c r="B8" s="2">
        <v>9.3000000000000007</v>
      </c>
      <c r="C8" s="2">
        <v>1</v>
      </c>
      <c r="D8" s="2">
        <v>12.7</v>
      </c>
      <c r="E8" s="2">
        <v>2.41</v>
      </c>
      <c r="F8" s="2">
        <v>2.57</v>
      </c>
      <c r="G8" s="2">
        <v>67.64</v>
      </c>
      <c r="H8" s="2"/>
      <c r="I8" s="42" t="s">
        <v>13</v>
      </c>
      <c r="J8" s="2">
        <f t="shared" si="5"/>
        <v>9.3000000000000007</v>
      </c>
      <c r="K8" s="2">
        <f t="shared" si="6"/>
        <v>1</v>
      </c>
      <c r="L8" s="1" t="str">
        <f t="shared" si="7"/>
        <v>TRUE</v>
      </c>
      <c r="M8" s="2">
        <f t="shared" si="0"/>
        <v>12.7</v>
      </c>
      <c r="N8" s="2">
        <f t="shared" si="1"/>
        <v>2.41</v>
      </c>
      <c r="O8" s="2">
        <f t="shared" si="2"/>
        <v>2.57</v>
      </c>
      <c r="P8" s="1" t="str">
        <f t="shared" si="8"/>
        <v>FALSE</v>
      </c>
      <c r="Q8" s="2">
        <f t="shared" si="3"/>
        <v>67.64</v>
      </c>
      <c r="R8" s="2"/>
      <c r="S8" s="47" t="s">
        <v>13</v>
      </c>
      <c r="T8" s="40">
        <f t="shared" si="9"/>
        <v>9.3000000000000007</v>
      </c>
      <c r="U8" s="40">
        <f t="shared" si="10"/>
        <v>1</v>
      </c>
      <c r="V8" s="52">
        <v>1.4183867156731969</v>
      </c>
      <c r="W8" s="40">
        <f t="shared" si="11"/>
        <v>12.7</v>
      </c>
      <c r="X8" s="40">
        <f t="shared" si="12"/>
        <v>2.41</v>
      </c>
      <c r="Y8" s="40">
        <f t="shared" si="13"/>
        <v>2.57</v>
      </c>
      <c r="Z8" s="51">
        <v>0.63692441488377516</v>
      </c>
      <c r="AA8" s="40">
        <f t="shared" si="14"/>
        <v>67.64</v>
      </c>
    </row>
    <row r="9" spans="1:27" x14ac:dyDescent="0.25">
      <c r="A9" s="42" t="s">
        <v>14</v>
      </c>
      <c r="B9" s="2">
        <v>10.14</v>
      </c>
      <c r="C9" s="2">
        <v>1</v>
      </c>
      <c r="D9" s="2">
        <v>14.68</v>
      </c>
      <c r="E9" s="2">
        <v>1.67</v>
      </c>
      <c r="F9" s="2">
        <v>1.84</v>
      </c>
      <c r="G9" s="2">
        <v>67.430000000000007</v>
      </c>
      <c r="H9" s="2"/>
      <c r="I9" s="42" t="s">
        <v>14</v>
      </c>
      <c r="J9" s="2">
        <f t="shared" si="5"/>
        <v>10.14</v>
      </c>
      <c r="K9" s="2">
        <f t="shared" si="6"/>
        <v>1</v>
      </c>
      <c r="L9" s="1" t="str">
        <f t="shared" si="7"/>
        <v>TRUE</v>
      </c>
      <c r="M9" s="2">
        <f t="shared" si="0"/>
        <v>14.68</v>
      </c>
      <c r="N9" s="2">
        <f t="shared" si="1"/>
        <v>1.67</v>
      </c>
      <c r="O9" s="2">
        <f t="shared" si="2"/>
        <v>1.84</v>
      </c>
      <c r="P9" s="1" t="str">
        <f t="shared" si="8"/>
        <v>FALSE</v>
      </c>
      <c r="Q9" s="2">
        <f t="shared" si="3"/>
        <v>67.430000000000007</v>
      </c>
      <c r="R9" s="2"/>
      <c r="S9" s="47" t="s">
        <v>14</v>
      </c>
      <c r="T9" s="40">
        <f t="shared" si="9"/>
        <v>10.14</v>
      </c>
      <c r="U9" s="40">
        <f t="shared" si="10"/>
        <v>1</v>
      </c>
      <c r="V9" s="52">
        <v>1.5102034778803342</v>
      </c>
      <c r="W9" s="40">
        <f t="shared" si="11"/>
        <v>14.68</v>
      </c>
      <c r="X9" s="40">
        <f t="shared" si="12"/>
        <v>1.67</v>
      </c>
      <c r="Y9" s="40">
        <f t="shared" si="13"/>
        <v>1.84</v>
      </c>
      <c r="Z9" s="51">
        <v>0.66627649892705565</v>
      </c>
      <c r="AA9" s="40">
        <f t="shared" si="14"/>
        <v>67.430000000000007</v>
      </c>
    </row>
    <row r="10" spans="1:27" x14ac:dyDescent="0.25">
      <c r="A10" s="42" t="s">
        <v>15</v>
      </c>
      <c r="B10" s="2">
        <v>8.84</v>
      </c>
      <c r="C10" s="2">
        <v>6.2</v>
      </c>
      <c r="D10" s="2">
        <v>14.1</v>
      </c>
      <c r="E10" s="2">
        <v>2.96</v>
      </c>
      <c r="F10" s="2">
        <v>1.66</v>
      </c>
      <c r="G10" s="2">
        <v>62.34</v>
      </c>
      <c r="H10" s="2"/>
      <c r="I10" s="42" t="s">
        <v>15</v>
      </c>
      <c r="J10" s="2">
        <f t="shared" si="5"/>
        <v>8.84</v>
      </c>
      <c r="K10" s="2">
        <f t="shared" si="6"/>
        <v>6.2</v>
      </c>
      <c r="L10" s="1" t="str">
        <f t="shared" si="7"/>
        <v>FALSE</v>
      </c>
      <c r="M10" s="2">
        <f t="shared" si="0"/>
        <v>14.1</v>
      </c>
      <c r="N10" s="2">
        <f t="shared" si="1"/>
        <v>2.96</v>
      </c>
      <c r="O10" s="2">
        <f t="shared" si="2"/>
        <v>1.66</v>
      </c>
      <c r="P10" s="1" t="str">
        <f t="shared" si="8"/>
        <v>FALSE</v>
      </c>
      <c r="Q10" s="2">
        <f t="shared" si="3"/>
        <v>62.34</v>
      </c>
      <c r="R10" s="2"/>
      <c r="S10" s="47" t="s">
        <v>15</v>
      </c>
      <c r="T10" s="40">
        <f t="shared" si="9"/>
        <v>8.84</v>
      </c>
      <c r="U10" s="40">
        <f t="shared" si="10"/>
        <v>6.2</v>
      </c>
      <c r="V10" s="52">
        <v>1.5999475930052576</v>
      </c>
      <c r="W10" s="40">
        <f t="shared" si="11"/>
        <v>14.1</v>
      </c>
      <c r="X10" s="40">
        <f t="shared" si="12"/>
        <v>2.96</v>
      </c>
      <c r="Y10" s="40">
        <f t="shared" si="13"/>
        <v>1.66</v>
      </c>
      <c r="Z10" s="51">
        <v>0.69447648510106463</v>
      </c>
      <c r="AA10" s="40">
        <f t="shared" si="14"/>
        <v>62.34</v>
      </c>
    </row>
    <row r="11" spans="1:27" x14ac:dyDescent="0.25">
      <c r="A11" s="42" t="s">
        <v>16</v>
      </c>
      <c r="B11" s="2">
        <v>7.16</v>
      </c>
      <c r="C11" s="2">
        <v>7.51</v>
      </c>
      <c r="D11" s="2">
        <v>19.14</v>
      </c>
      <c r="E11" s="2">
        <v>3.09</v>
      </c>
      <c r="F11" s="2">
        <v>1.42</v>
      </c>
      <c r="G11" s="2">
        <v>59.75</v>
      </c>
      <c r="H11" s="2"/>
      <c r="I11" s="42" t="s">
        <v>16</v>
      </c>
      <c r="J11" s="2">
        <f t="shared" si="5"/>
        <v>7.16</v>
      </c>
      <c r="K11" s="2">
        <f t="shared" si="6"/>
        <v>7.51</v>
      </c>
      <c r="L11" s="1" t="str">
        <f t="shared" si="7"/>
        <v>FALSE</v>
      </c>
      <c r="M11" s="2">
        <f t="shared" si="0"/>
        <v>19.14</v>
      </c>
      <c r="N11" s="2">
        <f t="shared" si="1"/>
        <v>3.09</v>
      </c>
      <c r="O11" s="2">
        <f t="shared" si="2"/>
        <v>1.42</v>
      </c>
      <c r="P11" s="1" t="str">
        <f t="shared" si="8"/>
        <v>FALSE</v>
      </c>
      <c r="Q11" s="2">
        <f t="shared" si="3"/>
        <v>59.75</v>
      </c>
      <c r="R11" s="2"/>
      <c r="S11" s="47" t="s">
        <v>16</v>
      </c>
      <c r="T11" s="40">
        <f t="shared" si="9"/>
        <v>7.16</v>
      </c>
      <c r="U11" s="40">
        <f t="shared" si="10"/>
        <v>7.51</v>
      </c>
      <c r="V11" s="52">
        <v>1.6883351718788864</v>
      </c>
      <c r="W11" s="40">
        <f t="shared" si="11"/>
        <v>19.14</v>
      </c>
      <c r="X11" s="40">
        <f t="shared" si="12"/>
        <v>3.09</v>
      </c>
      <c r="Y11" s="40">
        <f t="shared" si="13"/>
        <v>1.42</v>
      </c>
      <c r="Z11" s="51">
        <v>0.72181029327048696</v>
      </c>
      <c r="AA11" s="40">
        <f t="shared" si="14"/>
        <v>59.75</v>
      </c>
    </row>
    <row r="12" spans="1:27" x14ac:dyDescent="0.25">
      <c r="A12" s="42" t="s">
        <v>17</v>
      </c>
      <c r="B12" s="2">
        <v>10.67</v>
      </c>
      <c r="C12" s="2">
        <v>6.34</v>
      </c>
      <c r="D12" s="2">
        <v>12.03</v>
      </c>
      <c r="E12" s="2">
        <v>3.21</v>
      </c>
      <c r="F12" s="2">
        <v>1.37</v>
      </c>
      <c r="G12" s="2">
        <v>61.78</v>
      </c>
      <c r="H12" s="2"/>
      <c r="I12" s="42" t="s">
        <v>17</v>
      </c>
      <c r="J12" s="2">
        <f t="shared" si="5"/>
        <v>10.67</v>
      </c>
      <c r="K12" s="2">
        <f t="shared" si="6"/>
        <v>6.34</v>
      </c>
      <c r="L12" s="1" t="str">
        <f t="shared" si="7"/>
        <v>FALSE</v>
      </c>
      <c r="M12" s="2">
        <f t="shared" si="0"/>
        <v>12.03</v>
      </c>
      <c r="N12" s="2">
        <f t="shared" si="1"/>
        <v>3.21</v>
      </c>
      <c r="O12" s="2">
        <f t="shared" si="2"/>
        <v>1.37</v>
      </c>
      <c r="P12" s="1" t="str">
        <f t="shared" si="8"/>
        <v>FALSE</v>
      </c>
      <c r="Q12" s="2">
        <f t="shared" si="3"/>
        <v>61.78</v>
      </c>
      <c r="R12" s="2"/>
      <c r="S12" s="47" t="s">
        <v>17</v>
      </c>
      <c r="T12" s="40">
        <f t="shared" si="9"/>
        <v>10.67</v>
      </c>
      <c r="U12" s="40">
        <f t="shared" si="10"/>
        <v>6.34</v>
      </c>
      <c r="V12" s="52">
        <v>1.7759212704743719</v>
      </c>
      <c r="W12" s="40">
        <f t="shared" si="11"/>
        <v>12.03</v>
      </c>
      <c r="X12" s="40">
        <f t="shared" si="12"/>
        <v>3.21</v>
      </c>
      <c r="Y12" s="40">
        <f t="shared" si="13"/>
        <v>1.37</v>
      </c>
      <c r="Z12" s="51">
        <v>0.74849362542139597</v>
      </c>
      <c r="AA12" s="40">
        <f t="shared" si="14"/>
        <v>61.78</v>
      </c>
    </row>
    <row r="13" spans="1:27" x14ac:dyDescent="0.25">
      <c r="A13" s="42" t="s">
        <v>18</v>
      </c>
      <c r="B13" s="2">
        <v>7.42</v>
      </c>
      <c r="C13" s="2">
        <v>6.22</v>
      </c>
      <c r="D13" s="2">
        <v>13.48</v>
      </c>
      <c r="E13" s="2">
        <v>3.3</v>
      </c>
      <c r="F13" s="2">
        <v>1.34</v>
      </c>
      <c r="G13" s="2">
        <v>62.21</v>
      </c>
      <c r="H13" s="2"/>
      <c r="I13" s="42" t="s">
        <v>18</v>
      </c>
      <c r="J13" s="2">
        <f t="shared" si="5"/>
        <v>7.42</v>
      </c>
      <c r="K13" s="2">
        <f t="shared" si="6"/>
        <v>6.22</v>
      </c>
      <c r="L13" s="1" t="str">
        <f t="shared" si="7"/>
        <v>FALSE</v>
      </c>
      <c r="M13" s="2">
        <f t="shared" si="0"/>
        <v>13.48</v>
      </c>
      <c r="N13" s="2">
        <f t="shared" si="1"/>
        <v>3.3</v>
      </c>
      <c r="O13" s="2">
        <f t="shared" si="2"/>
        <v>1.34</v>
      </c>
      <c r="P13" s="1" t="str">
        <f t="shared" si="8"/>
        <v>FALSE</v>
      </c>
      <c r="Q13" s="2">
        <f t="shared" si="3"/>
        <v>62.21</v>
      </c>
      <c r="R13" s="2"/>
      <c r="S13" s="47" t="s">
        <v>18</v>
      </c>
      <c r="T13" s="40">
        <f t="shared" si="9"/>
        <v>7.42</v>
      </c>
      <c r="U13" s="40">
        <f t="shared" si="10"/>
        <v>6.22</v>
      </c>
      <c r="V13" s="52">
        <v>1.8631548288140496</v>
      </c>
      <c r="W13" s="40">
        <f t="shared" si="11"/>
        <v>13.48</v>
      </c>
      <c r="X13" s="40">
        <f t="shared" si="12"/>
        <v>3.3</v>
      </c>
      <c r="Y13" s="40">
        <f t="shared" si="13"/>
        <v>1.34</v>
      </c>
      <c r="Z13" s="51">
        <v>0.77469553804508151</v>
      </c>
      <c r="AA13" s="40">
        <f t="shared" si="14"/>
        <v>62.21</v>
      </c>
    </row>
    <row r="14" spans="1:27" x14ac:dyDescent="0.25">
      <c r="A14" s="42" t="s">
        <v>19</v>
      </c>
      <c r="B14" s="2">
        <v>7.66</v>
      </c>
      <c r="C14" s="2">
        <v>6.54</v>
      </c>
      <c r="D14" s="2">
        <v>14.18</v>
      </c>
      <c r="E14" s="2">
        <v>1.91</v>
      </c>
      <c r="F14" s="2">
        <v>1</v>
      </c>
      <c r="G14" s="2">
        <v>56.93</v>
      </c>
      <c r="H14" s="2"/>
      <c r="I14" s="42" t="s">
        <v>19</v>
      </c>
      <c r="J14" s="2">
        <f t="shared" si="5"/>
        <v>7.66</v>
      </c>
      <c r="K14" s="2">
        <f t="shared" si="6"/>
        <v>6.54</v>
      </c>
      <c r="L14" s="1" t="str">
        <f t="shared" si="7"/>
        <v>FALSE</v>
      </c>
      <c r="M14" s="2">
        <f t="shared" si="0"/>
        <v>14.18</v>
      </c>
      <c r="N14" s="2">
        <f t="shared" si="1"/>
        <v>1.91</v>
      </c>
      <c r="O14" s="2">
        <f t="shared" si="2"/>
        <v>1</v>
      </c>
      <c r="P14" s="1" t="str">
        <f t="shared" si="8"/>
        <v>TRUE</v>
      </c>
      <c r="Q14" s="2">
        <f t="shared" si="3"/>
        <v>56.93</v>
      </c>
      <c r="R14" s="2"/>
      <c r="S14" s="47" t="s">
        <v>19</v>
      </c>
      <c r="T14" s="40">
        <f t="shared" si="9"/>
        <v>7.66</v>
      </c>
      <c r="U14" s="40">
        <f t="shared" si="10"/>
        <v>6.54</v>
      </c>
      <c r="V14" s="52">
        <v>1.9504129913010331</v>
      </c>
      <c r="W14" s="40">
        <f t="shared" si="11"/>
        <v>14.18</v>
      </c>
      <c r="X14" s="40">
        <f t="shared" si="12"/>
        <v>1.91</v>
      </c>
      <c r="Y14" s="40">
        <f t="shared" si="13"/>
        <v>1</v>
      </c>
      <c r="Z14" s="51">
        <v>0.80055302230874881</v>
      </c>
      <c r="AA14" s="40">
        <f t="shared" si="14"/>
        <v>56.93</v>
      </c>
    </row>
    <row r="15" spans="1:27" x14ac:dyDescent="0.25">
      <c r="A15" s="42" t="s">
        <v>20</v>
      </c>
      <c r="B15" s="2">
        <v>7.13</v>
      </c>
      <c r="C15" s="2">
        <v>11.43</v>
      </c>
      <c r="D15" s="2">
        <v>16.350000000000001</v>
      </c>
      <c r="E15" s="2">
        <v>2.74</v>
      </c>
      <c r="F15" s="2">
        <v>1</v>
      </c>
      <c r="G15" s="2">
        <v>61.42</v>
      </c>
      <c r="H15" s="2"/>
      <c r="I15" s="42" t="s">
        <v>20</v>
      </c>
      <c r="J15" s="2">
        <f t="shared" si="5"/>
        <v>7.13</v>
      </c>
      <c r="K15" s="2">
        <f t="shared" si="6"/>
        <v>11.43</v>
      </c>
      <c r="L15" s="1" t="str">
        <f t="shared" si="7"/>
        <v>FALSE</v>
      </c>
      <c r="M15" s="2">
        <f t="shared" si="0"/>
        <v>16.350000000000001</v>
      </c>
      <c r="N15" s="2">
        <f t="shared" si="1"/>
        <v>2.74</v>
      </c>
      <c r="O15" s="2">
        <f t="shared" si="2"/>
        <v>1</v>
      </c>
      <c r="P15" s="1" t="str">
        <f t="shared" si="8"/>
        <v>TRUE</v>
      </c>
      <c r="Q15" s="2">
        <f t="shared" si="3"/>
        <v>61.42</v>
      </c>
      <c r="R15" s="2"/>
      <c r="S15" s="47" t="s">
        <v>20</v>
      </c>
      <c r="T15" s="40">
        <f t="shared" si="9"/>
        <v>7.13</v>
      </c>
      <c r="U15" s="40">
        <f t="shared" si="10"/>
        <v>11.43</v>
      </c>
      <c r="V15" s="52">
        <v>2.0380236758383554</v>
      </c>
      <c r="W15" s="40">
        <f t="shared" si="11"/>
        <v>16.350000000000001</v>
      </c>
      <c r="X15" s="40">
        <f t="shared" si="12"/>
        <v>2.74</v>
      </c>
      <c r="Y15" s="40">
        <f t="shared" si="13"/>
        <v>1</v>
      </c>
      <c r="Z15" s="51">
        <v>0.82618047218794533</v>
      </c>
      <c r="AA15" s="40">
        <f t="shared" si="14"/>
        <v>61.42</v>
      </c>
    </row>
    <row r="16" spans="1:27" x14ac:dyDescent="0.25">
      <c r="A16" s="42" t="s">
        <v>21</v>
      </c>
      <c r="B16" s="2">
        <v>9.33</v>
      </c>
      <c r="C16" s="2">
        <v>6.28</v>
      </c>
      <c r="D16" s="2">
        <v>16.97</v>
      </c>
      <c r="E16" s="2">
        <v>1.42</v>
      </c>
      <c r="F16" s="2">
        <v>1.75</v>
      </c>
      <c r="G16" s="2">
        <v>64.25</v>
      </c>
      <c r="H16" s="2"/>
      <c r="I16" s="42" t="s">
        <v>21</v>
      </c>
      <c r="J16" s="2">
        <f t="shared" si="5"/>
        <v>9.33</v>
      </c>
      <c r="K16" s="2">
        <f t="shared" si="6"/>
        <v>6.28</v>
      </c>
      <c r="L16" s="1" t="str">
        <f t="shared" si="7"/>
        <v>FALSE</v>
      </c>
      <c r="M16" s="2">
        <f t="shared" si="0"/>
        <v>16.97</v>
      </c>
      <c r="N16" s="2">
        <f t="shared" si="1"/>
        <v>1.42</v>
      </c>
      <c r="O16" s="2">
        <f t="shared" si="2"/>
        <v>1.75</v>
      </c>
      <c r="P16" s="1" t="str">
        <f t="shared" si="8"/>
        <v>FALSE</v>
      </c>
      <c r="Q16" s="2">
        <f t="shared" si="3"/>
        <v>64.25</v>
      </c>
      <c r="R16" s="2"/>
      <c r="S16" s="47" t="s">
        <v>21</v>
      </c>
      <c r="T16" s="40">
        <f t="shared" si="9"/>
        <v>9.33</v>
      </c>
      <c r="U16" s="40">
        <f t="shared" si="10"/>
        <v>6.28</v>
      </c>
      <c r="V16" s="52">
        <v>2.1262811155680517</v>
      </c>
      <c r="W16" s="40">
        <f t="shared" si="11"/>
        <v>16.97</v>
      </c>
      <c r="X16" s="40">
        <f t="shared" si="12"/>
        <v>1.42</v>
      </c>
      <c r="Y16" s="40">
        <f t="shared" si="13"/>
        <v>1.75</v>
      </c>
      <c r="Z16" s="51">
        <v>0.85167609549306711</v>
      </c>
      <c r="AA16" s="40">
        <f t="shared" si="14"/>
        <v>64.25</v>
      </c>
    </row>
    <row r="17" spans="1:27" x14ac:dyDescent="0.25">
      <c r="A17" s="42" t="s">
        <v>22</v>
      </c>
      <c r="B17" s="2">
        <v>10.64</v>
      </c>
      <c r="C17" s="2">
        <v>1</v>
      </c>
      <c r="D17" s="2">
        <v>15.14</v>
      </c>
      <c r="E17" s="2">
        <v>4.3</v>
      </c>
      <c r="F17" s="2">
        <v>1.36</v>
      </c>
      <c r="G17" s="2">
        <v>64.709999999999994</v>
      </c>
      <c r="H17" s="2"/>
      <c r="I17" s="42" t="s">
        <v>22</v>
      </c>
      <c r="J17" s="2">
        <f t="shared" si="5"/>
        <v>10.64</v>
      </c>
      <c r="K17" s="2">
        <f t="shared" si="6"/>
        <v>1</v>
      </c>
      <c r="L17" s="1" t="str">
        <f t="shared" si="7"/>
        <v>TRUE</v>
      </c>
      <c r="M17" s="2">
        <f t="shared" si="0"/>
        <v>15.14</v>
      </c>
      <c r="N17" s="2">
        <f t="shared" si="1"/>
        <v>4.3</v>
      </c>
      <c r="O17" s="2">
        <f t="shared" si="2"/>
        <v>1.36</v>
      </c>
      <c r="P17" s="1" t="str">
        <f t="shared" si="8"/>
        <v>FALSE</v>
      </c>
      <c r="Q17" s="2">
        <f t="shared" si="3"/>
        <v>64.709999999999994</v>
      </c>
      <c r="R17" s="2"/>
      <c r="S17" s="47" t="s">
        <v>22</v>
      </c>
      <c r="T17" s="40">
        <f t="shared" si="9"/>
        <v>10.64</v>
      </c>
      <c r="U17" s="40">
        <f t="shared" si="10"/>
        <v>1</v>
      </c>
      <c r="V17" s="52">
        <v>2.2154570409852115</v>
      </c>
      <c r="W17" s="40">
        <f t="shared" si="11"/>
        <v>15.14</v>
      </c>
      <c r="X17" s="40">
        <f t="shared" si="12"/>
        <v>4.3</v>
      </c>
      <c r="Y17" s="40">
        <f t="shared" si="13"/>
        <v>1.36</v>
      </c>
      <c r="Z17" s="51">
        <v>0.87712642081734082</v>
      </c>
      <c r="AA17" s="40">
        <f t="shared" si="14"/>
        <v>64.709999999999994</v>
      </c>
    </row>
    <row r="18" spans="1:27" x14ac:dyDescent="0.25">
      <c r="A18" s="42" t="s">
        <v>23</v>
      </c>
      <c r="B18" s="2">
        <v>9.98</v>
      </c>
      <c r="C18" s="2">
        <v>1</v>
      </c>
      <c r="D18" s="2">
        <v>11.37</v>
      </c>
      <c r="E18" s="2">
        <v>6.03</v>
      </c>
      <c r="F18" s="2">
        <v>1</v>
      </c>
      <c r="G18" s="2">
        <v>66.48</v>
      </c>
      <c r="H18" s="2"/>
      <c r="I18" s="42" t="s">
        <v>23</v>
      </c>
      <c r="J18" s="2">
        <f t="shared" si="5"/>
        <v>9.98</v>
      </c>
      <c r="K18" s="2">
        <f t="shared" si="6"/>
        <v>1</v>
      </c>
      <c r="L18" s="1" t="str">
        <f t="shared" si="7"/>
        <v>TRUE</v>
      </c>
      <c r="M18" s="2">
        <f t="shared" si="0"/>
        <v>11.37</v>
      </c>
      <c r="N18" s="2">
        <f t="shared" si="1"/>
        <v>6.03</v>
      </c>
      <c r="O18" s="2">
        <f t="shared" si="2"/>
        <v>1</v>
      </c>
      <c r="P18" s="1" t="str">
        <f t="shared" si="8"/>
        <v>TRUE</v>
      </c>
      <c r="Q18" s="2">
        <f t="shared" si="3"/>
        <v>66.48</v>
      </c>
      <c r="R18" s="2"/>
      <c r="S18" s="47" t="s">
        <v>23</v>
      </c>
      <c r="T18" s="40">
        <f t="shared" si="9"/>
        <v>9.98</v>
      </c>
      <c r="U18" s="40">
        <f t="shared" si="10"/>
        <v>1</v>
      </c>
      <c r="V18" s="52">
        <v>2.3058090869247163</v>
      </c>
      <c r="W18" s="40">
        <f t="shared" si="11"/>
        <v>11.37</v>
      </c>
      <c r="X18" s="40">
        <f t="shared" si="12"/>
        <v>6.03</v>
      </c>
      <c r="Y18" s="40">
        <f t="shared" si="13"/>
        <v>1</v>
      </c>
      <c r="Z18" s="51">
        <v>0.90260957970614486</v>
      </c>
      <c r="AA18" s="40">
        <f t="shared" si="14"/>
        <v>66.48</v>
      </c>
    </row>
    <row r="19" spans="1:27" x14ac:dyDescent="0.25">
      <c r="A19" s="42" t="s">
        <v>24</v>
      </c>
      <c r="B19" s="2">
        <v>13.44</v>
      </c>
      <c r="C19" s="2">
        <v>1</v>
      </c>
      <c r="D19" s="2">
        <v>10.48</v>
      </c>
      <c r="E19" s="2">
        <v>2.2000000000000002</v>
      </c>
      <c r="F19" s="2">
        <v>1.4</v>
      </c>
      <c r="G19" s="2">
        <v>66.819999999999993</v>
      </c>
      <c r="H19" s="2"/>
      <c r="I19" s="42" t="s">
        <v>24</v>
      </c>
      <c r="J19" s="2">
        <f t="shared" si="5"/>
        <v>13.44</v>
      </c>
      <c r="K19" s="2">
        <f t="shared" si="6"/>
        <v>1</v>
      </c>
      <c r="L19" s="1" t="str">
        <f t="shared" si="7"/>
        <v>TRUE</v>
      </c>
      <c r="M19" s="2">
        <f t="shared" si="0"/>
        <v>10.48</v>
      </c>
      <c r="N19" s="2">
        <f t="shared" si="1"/>
        <v>2.2000000000000002</v>
      </c>
      <c r="O19" s="2">
        <f t="shared" si="2"/>
        <v>1.4</v>
      </c>
      <c r="P19" s="1" t="str">
        <f t="shared" si="8"/>
        <v>FALSE</v>
      </c>
      <c r="Q19" s="2">
        <f t="shared" si="3"/>
        <v>66.819999999999993</v>
      </c>
      <c r="R19" s="2"/>
      <c r="S19" s="47" t="s">
        <v>24</v>
      </c>
      <c r="T19" s="40">
        <f t="shared" si="9"/>
        <v>13.44</v>
      </c>
      <c r="U19" s="40">
        <f t="shared" si="10"/>
        <v>1</v>
      </c>
      <c r="V19" s="52">
        <v>2.397587409757171</v>
      </c>
      <c r="W19" s="40">
        <f t="shared" si="11"/>
        <v>10.48</v>
      </c>
      <c r="X19" s="40">
        <f t="shared" si="12"/>
        <v>2.2000000000000002</v>
      </c>
      <c r="Y19" s="40">
        <f t="shared" si="13"/>
        <v>1.4</v>
      </c>
      <c r="Z19" s="51">
        <v>0.92819778164992861</v>
      </c>
      <c r="AA19" s="40">
        <f t="shared" si="14"/>
        <v>66.819999999999993</v>
      </c>
    </row>
    <row r="20" spans="1:27" x14ac:dyDescent="0.25">
      <c r="A20" s="42" t="s">
        <v>25</v>
      </c>
      <c r="B20" s="2">
        <v>9.9600000000000009</v>
      </c>
      <c r="C20" s="2">
        <v>1</v>
      </c>
      <c r="D20" s="2">
        <v>13.59</v>
      </c>
      <c r="E20" s="2">
        <v>4.55</v>
      </c>
      <c r="F20" s="2">
        <v>1.1299999999999999</v>
      </c>
      <c r="G20" s="2">
        <v>63</v>
      </c>
      <c r="H20" s="2"/>
      <c r="I20" s="42" t="s">
        <v>25</v>
      </c>
      <c r="J20" s="2">
        <f t="shared" si="5"/>
        <v>9.9600000000000009</v>
      </c>
      <c r="K20" s="2">
        <f t="shared" si="6"/>
        <v>1</v>
      </c>
      <c r="L20" s="1" t="str">
        <f t="shared" si="7"/>
        <v>TRUE</v>
      </c>
      <c r="M20" s="2">
        <f t="shared" si="0"/>
        <v>13.59</v>
      </c>
      <c r="N20" s="2">
        <f t="shared" si="1"/>
        <v>4.55</v>
      </c>
      <c r="O20" s="2">
        <f t="shared" si="2"/>
        <v>1.1299999999999999</v>
      </c>
      <c r="P20" s="1" t="str">
        <f t="shared" si="8"/>
        <v>FALSE</v>
      </c>
      <c r="Q20" s="2">
        <f t="shared" si="3"/>
        <v>63</v>
      </c>
      <c r="R20" s="2"/>
      <c r="S20" s="47" t="s">
        <v>25</v>
      </c>
      <c r="T20" s="40">
        <f t="shared" si="9"/>
        <v>9.9600000000000009</v>
      </c>
      <c r="U20" s="40">
        <f t="shared" si="10"/>
        <v>1</v>
      </c>
      <c r="V20" s="52">
        <v>2.4910401556990047</v>
      </c>
      <c r="W20" s="40">
        <f t="shared" si="11"/>
        <v>13.59</v>
      </c>
      <c r="X20" s="40">
        <f t="shared" si="12"/>
        <v>4.55</v>
      </c>
      <c r="Y20" s="40">
        <f t="shared" si="13"/>
        <v>1.1299999999999999</v>
      </c>
      <c r="Z20" s="51">
        <v>0.95395924876898819</v>
      </c>
      <c r="AA20" s="40">
        <f t="shared" si="14"/>
        <v>63</v>
      </c>
    </row>
    <row r="21" spans="1:27" x14ac:dyDescent="0.25">
      <c r="A21" s="42" t="s">
        <v>26</v>
      </c>
      <c r="B21" s="2">
        <v>10.7</v>
      </c>
      <c r="C21" s="2">
        <v>1</v>
      </c>
      <c r="D21" s="2">
        <v>8.2899999999999991</v>
      </c>
      <c r="E21" s="2">
        <v>2.37</v>
      </c>
      <c r="F21" s="2">
        <v>1.64</v>
      </c>
      <c r="G21" s="2">
        <v>70.2</v>
      </c>
      <c r="H21" s="2"/>
      <c r="I21" s="42" t="s">
        <v>26</v>
      </c>
      <c r="J21" s="2">
        <f t="shared" si="5"/>
        <v>10.7</v>
      </c>
      <c r="K21" s="2">
        <f t="shared" si="6"/>
        <v>1</v>
      </c>
      <c r="L21" s="1" t="str">
        <f t="shared" si="7"/>
        <v>TRUE</v>
      </c>
      <c r="M21" s="2">
        <f t="shared" si="0"/>
        <v>8.2899999999999991</v>
      </c>
      <c r="N21" s="2">
        <f t="shared" si="1"/>
        <v>2.37</v>
      </c>
      <c r="O21" s="2">
        <f t="shared" si="2"/>
        <v>1.64</v>
      </c>
      <c r="P21" s="1" t="str">
        <f t="shared" si="8"/>
        <v>FALSE</v>
      </c>
      <c r="Q21" s="2">
        <f t="shared" si="3"/>
        <v>70.2</v>
      </c>
      <c r="R21" s="2"/>
      <c r="S21" s="47" t="s">
        <v>26</v>
      </c>
      <c r="T21" s="40">
        <f t="shared" si="9"/>
        <v>10.7</v>
      </c>
      <c r="U21" s="40">
        <f t="shared" si="10"/>
        <v>1</v>
      </c>
      <c r="V21" s="52">
        <v>2.5864182175495536</v>
      </c>
      <c r="W21" s="40">
        <f t="shared" si="11"/>
        <v>8.2899999999999991</v>
      </c>
      <c r="X21" s="40">
        <f t="shared" si="12"/>
        <v>2.37</v>
      </c>
      <c r="Y21" s="40">
        <f t="shared" si="13"/>
        <v>1.64</v>
      </c>
      <c r="Z21" s="51">
        <v>0.97995978723686572</v>
      </c>
      <c r="AA21" s="40">
        <f t="shared" si="14"/>
        <v>70.2</v>
      </c>
    </row>
    <row r="22" spans="1:27" x14ac:dyDescent="0.25">
      <c r="A22" s="42" t="s">
        <v>54</v>
      </c>
      <c r="B22" s="2">
        <v>12.23</v>
      </c>
      <c r="C22" s="2">
        <v>1</v>
      </c>
      <c r="D22" s="2">
        <v>20.010000000000002</v>
      </c>
      <c r="E22" s="2">
        <v>8.06</v>
      </c>
      <c r="F22" s="2">
        <v>1</v>
      </c>
      <c r="G22" s="2">
        <v>59.7</v>
      </c>
      <c r="H22" s="2"/>
      <c r="I22" s="42" t="s">
        <v>54</v>
      </c>
      <c r="J22" s="2">
        <f t="shared" si="5"/>
        <v>12.23</v>
      </c>
      <c r="K22" s="2">
        <f t="shared" si="6"/>
        <v>1</v>
      </c>
      <c r="L22" s="1" t="str">
        <f t="shared" si="7"/>
        <v>TRUE</v>
      </c>
      <c r="M22" s="2">
        <f t="shared" si="0"/>
        <v>20.010000000000002</v>
      </c>
      <c r="N22" s="2">
        <f t="shared" si="1"/>
        <v>8.06</v>
      </c>
      <c r="O22" s="2">
        <f t="shared" si="2"/>
        <v>1</v>
      </c>
      <c r="P22" s="1" t="str">
        <f t="shared" si="8"/>
        <v>TRUE</v>
      </c>
      <c r="Q22" s="2">
        <f t="shared" si="3"/>
        <v>59.7</v>
      </c>
      <c r="R22" s="2"/>
      <c r="S22" s="47" t="s">
        <v>54</v>
      </c>
      <c r="T22" s="40">
        <f t="shared" si="9"/>
        <v>12.23</v>
      </c>
      <c r="U22" s="40">
        <f t="shared" si="10"/>
        <v>1</v>
      </c>
      <c r="V22" s="52">
        <v>2.683979595175602</v>
      </c>
      <c r="W22" s="40">
        <f t="shared" si="11"/>
        <v>20.010000000000002</v>
      </c>
      <c r="X22" s="40">
        <f t="shared" si="12"/>
        <v>8.06</v>
      </c>
      <c r="Y22" s="40">
        <f t="shared" si="13"/>
        <v>1</v>
      </c>
      <c r="Z22" s="51">
        <v>1.0062641175637803</v>
      </c>
      <c r="AA22" s="40">
        <f t="shared" si="14"/>
        <v>59.7</v>
      </c>
    </row>
    <row r="23" spans="1:27" x14ac:dyDescent="0.25">
      <c r="A23" s="42" t="s">
        <v>55</v>
      </c>
      <c r="B23" s="2">
        <v>12.66</v>
      </c>
      <c r="C23" s="2">
        <v>1</v>
      </c>
      <c r="D23" s="2">
        <v>21.69</v>
      </c>
      <c r="E23" s="2">
        <v>1.72</v>
      </c>
      <c r="F23" s="2">
        <v>1</v>
      </c>
      <c r="G23" s="2">
        <v>63.93</v>
      </c>
      <c r="H23" s="2"/>
      <c r="I23" s="42" t="s">
        <v>55</v>
      </c>
      <c r="J23" s="2">
        <f t="shared" si="5"/>
        <v>12.66</v>
      </c>
      <c r="K23" s="2">
        <f t="shared" si="6"/>
        <v>1</v>
      </c>
      <c r="L23" s="1" t="str">
        <f t="shared" si="7"/>
        <v>TRUE</v>
      </c>
      <c r="M23" s="2">
        <f t="shared" si="0"/>
        <v>21.69</v>
      </c>
      <c r="N23" s="2">
        <f t="shared" si="1"/>
        <v>1.72</v>
      </c>
      <c r="O23" s="2">
        <f t="shared" si="2"/>
        <v>1</v>
      </c>
      <c r="P23" s="1" t="str">
        <f t="shared" si="8"/>
        <v>TRUE</v>
      </c>
      <c r="Q23" s="2">
        <f t="shared" si="3"/>
        <v>63.93</v>
      </c>
      <c r="R23" s="2"/>
      <c r="S23" s="47" t="s">
        <v>55</v>
      </c>
      <c r="T23" s="40">
        <f t="shared" si="9"/>
        <v>12.66</v>
      </c>
      <c r="U23" s="40">
        <f t="shared" si="10"/>
        <v>1</v>
      </c>
      <c r="V23" s="52">
        <v>2.7839936027199679</v>
      </c>
      <c r="W23" s="40">
        <f t="shared" si="11"/>
        <v>21.69</v>
      </c>
      <c r="X23" s="40">
        <f t="shared" si="12"/>
        <v>1.72</v>
      </c>
      <c r="Y23" s="40">
        <f t="shared" si="13"/>
        <v>1</v>
      </c>
      <c r="Z23" s="51">
        <v>1.01</v>
      </c>
      <c r="AA23" s="40">
        <f t="shared" si="14"/>
        <v>63.93</v>
      </c>
    </row>
    <row r="24" spans="1:27" x14ac:dyDescent="0.25">
      <c r="A24" s="42" t="s">
        <v>27</v>
      </c>
      <c r="B24" s="2">
        <v>9.35</v>
      </c>
      <c r="C24" s="2">
        <v>1</v>
      </c>
      <c r="D24" s="2">
        <v>14.02</v>
      </c>
      <c r="E24" s="2">
        <v>4.8099999999999996</v>
      </c>
      <c r="F24" s="2">
        <v>1.38</v>
      </c>
      <c r="G24" s="2">
        <v>64.92</v>
      </c>
      <c r="H24" s="2"/>
      <c r="I24" s="42" t="s">
        <v>27</v>
      </c>
      <c r="J24" s="2">
        <f t="shared" si="5"/>
        <v>9.35</v>
      </c>
      <c r="K24" s="2">
        <f t="shared" si="6"/>
        <v>1</v>
      </c>
      <c r="L24" s="1" t="str">
        <f t="shared" si="7"/>
        <v>TRUE</v>
      </c>
      <c r="M24" s="2">
        <f t="shared" si="0"/>
        <v>14.02</v>
      </c>
      <c r="N24" s="2">
        <f t="shared" si="1"/>
        <v>4.8099999999999996</v>
      </c>
      <c r="O24" s="2">
        <f t="shared" si="2"/>
        <v>1.38</v>
      </c>
      <c r="P24" s="1" t="str">
        <f t="shared" si="8"/>
        <v>FALSE</v>
      </c>
      <c r="Q24" s="2">
        <f t="shared" si="3"/>
        <v>64.92</v>
      </c>
      <c r="R24" s="2"/>
      <c r="S24" s="47" t="s">
        <v>27</v>
      </c>
      <c r="T24" s="40">
        <f t="shared" si="9"/>
        <v>9.35</v>
      </c>
      <c r="U24" s="40">
        <f t="shared" si="10"/>
        <v>1</v>
      </c>
      <c r="V24" s="52">
        <v>2.8867451251862746</v>
      </c>
      <c r="W24" s="40">
        <f t="shared" si="11"/>
        <v>14.02</v>
      </c>
      <c r="X24" s="40">
        <f t="shared" si="12"/>
        <v>4.8099999999999996</v>
      </c>
      <c r="Y24" s="40">
        <f t="shared" si="13"/>
        <v>1.38</v>
      </c>
      <c r="Z24" s="51">
        <v>1.05</v>
      </c>
      <c r="AA24" s="40">
        <f t="shared" si="14"/>
        <v>64.92</v>
      </c>
    </row>
    <row r="25" spans="1:27" x14ac:dyDescent="0.25">
      <c r="A25" s="42" t="s">
        <v>28</v>
      </c>
      <c r="B25" s="2">
        <v>9.8800000000000008</v>
      </c>
      <c r="C25" s="2">
        <v>1</v>
      </c>
      <c r="D25" s="2">
        <v>13.69</v>
      </c>
      <c r="E25" s="2">
        <v>5.32</v>
      </c>
      <c r="F25" s="2">
        <v>1</v>
      </c>
      <c r="G25" s="2">
        <v>65.180000000000007</v>
      </c>
      <c r="H25" s="2"/>
      <c r="I25" s="42" t="s">
        <v>28</v>
      </c>
      <c r="J25" s="2">
        <f t="shared" si="5"/>
        <v>9.8800000000000008</v>
      </c>
      <c r="K25" s="2">
        <f t="shared" si="6"/>
        <v>1</v>
      </c>
      <c r="L25" s="1" t="str">
        <f t="shared" si="7"/>
        <v>TRUE</v>
      </c>
      <c r="M25" s="2">
        <f t="shared" si="0"/>
        <v>13.69</v>
      </c>
      <c r="N25" s="2">
        <f t="shared" si="1"/>
        <v>5.32</v>
      </c>
      <c r="O25" s="2">
        <f t="shared" si="2"/>
        <v>1</v>
      </c>
      <c r="P25" s="1" t="str">
        <f t="shared" si="8"/>
        <v>TRUE</v>
      </c>
      <c r="Q25" s="2">
        <f t="shared" si="3"/>
        <v>65.180000000000007</v>
      </c>
      <c r="R25" s="2"/>
      <c r="S25" s="47" t="s">
        <v>28</v>
      </c>
      <c r="T25" s="40">
        <f t="shared" si="9"/>
        <v>9.8800000000000008</v>
      </c>
      <c r="U25" s="40">
        <f t="shared" si="10"/>
        <v>1</v>
      </c>
      <c r="V25" s="52">
        <v>2.9925391090351221</v>
      </c>
      <c r="W25" s="40">
        <f t="shared" si="11"/>
        <v>13.69</v>
      </c>
      <c r="X25" s="40">
        <f t="shared" si="12"/>
        <v>5.32</v>
      </c>
      <c r="Y25" s="40">
        <f t="shared" si="13"/>
        <v>1</v>
      </c>
      <c r="Z25" s="51">
        <v>1.1200000000000001</v>
      </c>
      <c r="AA25" s="40">
        <f t="shared" si="14"/>
        <v>65.180000000000007</v>
      </c>
    </row>
    <row r="26" spans="1:27" x14ac:dyDescent="0.25">
      <c r="A26" s="42" t="s">
        <v>29</v>
      </c>
      <c r="B26" s="2">
        <v>12.46</v>
      </c>
      <c r="C26" s="2">
        <v>1</v>
      </c>
      <c r="D26" s="2">
        <v>18.05</v>
      </c>
      <c r="E26" s="2">
        <v>1.27</v>
      </c>
      <c r="F26" s="2">
        <v>5.38</v>
      </c>
      <c r="G26" s="2">
        <v>61.75</v>
      </c>
      <c r="H26" s="2"/>
      <c r="I26" s="42" t="s">
        <v>29</v>
      </c>
      <c r="J26" s="2">
        <f t="shared" si="5"/>
        <v>12.46</v>
      </c>
      <c r="K26" s="2">
        <f t="shared" si="6"/>
        <v>1</v>
      </c>
      <c r="L26" s="1" t="str">
        <f t="shared" si="7"/>
        <v>TRUE</v>
      </c>
      <c r="M26" s="2">
        <f t="shared" si="0"/>
        <v>18.05</v>
      </c>
      <c r="N26" s="2">
        <f t="shared" si="1"/>
        <v>1.27</v>
      </c>
      <c r="O26" s="2">
        <f t="shared" si="2"/>
        <v>5.38</v>
      </c>
      <c r="P26" s="1" t="str">
        <f t="shared" si="8"/>
        <v>FALSE</v>
      </c>
      <c r="Q26" s="2">
        <f t="shared" si="3"/>
        <v>61.75</v>
      </c>
      <c r="R26" s="2"/>
      <c r="S26" s="47" t="s">
        <v>29</v>
      </c>
      <c r="T26" s="40">
        <f t="shared" si="9"/>
        <v>12.46</v>
      </c>
      <c r="U26" s="40">
        <f t="shared" si="10"/>
        <v>1</v>
      </c>
      <c r="V26" s="52">
        <v>3.1017054706722083</v>
      </c>
      <c r="W26" s="40">
        <f t="shared" si="11"/>
        <v>18.05</v>
      </c>
      <c r="X26" s="40">
        <f t="shared" si="12"/>
        <v>1.27</v>
      </c>
      <c r="Y26" s="40">
        <f t="shared" si="13"/>
        <v>5.38</v>
      </c>
      <c r="Z26" s="51">
        <v>1.1299999999999999</v>
      </c>
      <c r="AA26" s="40">
        <f t="shared" si="14"/>
        <v>61.75</v>
      </c>
    </row>
    <row r="27" spans="1:27" x14ac:dyDescent="0.25">
      <c r="A27" s="42" t="s">
        <v>30</v>
      </c>
      <c r="B27" s="2">
        <v>9.06</v>
      </c>
      <c r="C27" s="2">
        <v>1</v>
      </c>
      <c r="D27" s="2">
        <v>20.75</v>
      </c>
      <c r="E27" s="2">
        <v>2.5</v>
      </c>
      <c r="F27" s="2">
        <v>1.87</v>
      </c>
      <c r="G27" s="2">
        <v>64.62</v>
      </c>
      <c r="H27" s="2"/>
      <c r="I27" s="42" t="s">
        <v>30</v>
      </c>
      <c r="J27" s="2">
        <f t="shared" si="5"/>
        <v>9.06</v>
      </c>
      <c r="K27" s="2">
        <f t="shared" si="6"/>
        <v>1</v>
      </c>
      <c r="L27" s="1" t="str">
        <f t="shared" si="7"/>
        <v>TRUE</v>
      </c>
      <c r="M27" s="2">
        <f t="shared" si="0"/>
        <v>20.75</v>
      </c>
      <c r="N27" s="2">
        <f t="shared" si="1"/>
        <v>2.5</v>
      </c>
      <c r="O27" s="2">
        <f t="shared" si="2"/>
        <v>1.87</v>
      </c>
      <c r="P27" s="1" t="str">
        <f t="shared" si="8"/>
        <v>FALSE</v>
      </c>
      <c r="Q27" s="2">
        <f t="shared" si="3"/>
        <v>64.62</v>
      </c>
      <c r="R27" s="2"/>
      <c r="S27" s="47" t="s">
        <v>30</v>
      </c>
      <c r="T27" s="40">
        <f t="shared" si="9"/>
        <v>9.06</v>
      </c>
      <c r="U27" s="40">
        <f t="shared" si="10"/>
        <v>1</v>
      </c>
      <c r="V27" s="52">
        <v>3.2146046211929291</v>
      </c>
      <c r="W27" s="40">
        <f t="shared" si="11"/>
        <v>20.75</v>
      </c>
      <c r="X27" s="40">
        <f t="shared" si="12"/>
        <v>2.5</v>
      </c>
      <c r="Y27" s="40">
        <f t="shared" si="13"/>
        <v>1.87</v>
      </c>
      <c r="Z27" s="51">
        <v>1.18</v>
      </c>
      <c r="AA27" s="40">
        <f t="shared" si="14"/>
        <v>64.62</v>
      </c>
    </row>
    <row r="28" spans="1:27" x14ac:dyDescent="0.25">
      <c r="A28" s="42" t="s">
        <v>31</v>
      </c>
      <c r="B28" s="2">
        <v>10.58</v>
      </c>
      <c r="C28" s="2">
        <v>1</v>
      </c>
      <c r="D28" s="2">
        <v>19.170000000000002</v>
      </c>
      <c r="E28" s="2">
        <v>2.33</v>
      </c>
      <c r="F28" s="2">
        <v>2.13</v>
      </c>
      <c r="G28" s="2">
        <v>64.69</v>
      </c>
      <c r="H28" s="2"/>
      <c r="I28" s="42" t="s">
        <v>31</v>
      </c>
      <c r="J28" s="2">
        <f t="shared" si="5"/>
        <v>10.58</v>
      </c>
      <c r="K28" s="2">
        <f t="shared" si="6"/>
        <v>1</v>
      </c>
      <c r="L28" s="1" t="str">
        <f t="shared" si="7"/>
        <v>TRUE</v>
      </c>
      <c r="M28" s="2">
        <f t="shared" si="0"/>
        <v>19.170000000000002</v>
      </c>
      <c r="N28" s="2">
        <f t="shared" si="1"/>
        <v>2.33</v>
      </c>
      <c r="O28" s="2">
        <f t="shared" si="2"/>
        <v>2.13</v>
      </c>
      <c r="P28" s="1" t="str">
        <f t="shared" si="8"/>
        <v>FALSE</v>
      </c>
      <c r="Q28" s="2">
        <f t="shared" si="3"/>
        <v>64.69</v>
      </c>
      <c r="R28" s="2"/>
      <c r="S28" s="47" t="s">
        <v>31</v>
      </c>
      <c r="T28" s="40">
        <f t="shared" si="9"/>
        <v>10.58</v>
      </c>
      <c r="U28" s="40">
        <f t="shared" si="10"/>
        <v>1</v>
      </c>
      <c r="V28" s="52">
        <v>3.3316338357067079</v>
      </c>
      <c r="W28" s="40">
        <f t="shared" si="11"/>
        <v>19.170000000000002</v>
      </c>
      <c r="X28" s="40">
        <f t="shared" si="12"/>
        <v>2.33</v>
      </c>
      <c r="Y28" s="40">
        <f t="shared" si="13"/>
        <v>2.13</v>
      </c>
      <c r="Z28" s="51">
        <v>1.34</v>
      </c>
      <c r="AA28" s="40">
        <f t="shared" si="14"/>
        <v>64.69</v>
      </c>
    </row>
    <row r="29" spans="1:27" x14ac:dyDescent="0.25">
      <c r="A29" s="42" t="s">
        <v>32</v>
      </c>
      <c r="B29" s="2">
        <v>10.97</v>
      </c>
      <c r="C29" s="2">
        <v>1</v>
      </c>
      <c r="D29" s="2">
        <v>18.48</v>
      </c>
      <c r="E29" s="2">
        <v>1.81</v>
      </c>
      <c r="F29" s="2">
        <v>1.18</v>
      </c>
      <c r="G29" s="2">
        <v>67.040000000000006</v>
      </c>
      <c r="H29" s="2"/>
      <c r="I29" s="42" t="s">
        <v>32</v>
      </c>
      <c r="J29" s="2">
        <f t="shared" si="5"/>
        <v>10.97</v>
      </c>
      <c r="K29" s="2">
        <f t="shared" si="6"/>
        <v>1</v>
      </c>
      <c r="L29" s="1" t="str">
        <f t="shared" si="7"/>
        <v>TRUE</v>
      </c>
      <c r="M29" s="2">
        <f t="shared" si="0"/>
        <v>18.48</v>
      </c>
      <c r="N29" s="2">
        <f t="shared" si="1"/>
        <v>1.81</v>
      </c>
      <c r="O29" s="2">
        <f t="shared" si="2"/>
        <v>1.18</v>
      </c>
      <c r="P29" s="1" t="str">
        <f t="shared" si="8"/>
        <v>FALSE</v>
      </c>
      <c r="Q29" s="2">
        <f t="shared" si="3"/>
        <v>67.040000000000006</v>
      </c>
      <c r="R29" s="2"/>
      <c r="S29" s="47" t="s">
        <v>32</v>
      </c>
      <c r="T29" s="40">
        <f t="shared" si="9"/>
        <v>10.97</v>
      </c>
      <c r="U29" s="40">
        <f t="shared" si="10"/>
        <v>1</v>
      </c>
      <c r="V29" s="52">
        <v>1.61</v>
      </c>
      <c r="W29" s="40">
        <f t="shared" si="11"/>
        <v>18.48</v>
      </c>
      <c r="X29" s="40">
        <f t="shared" si="12"/>
        <v>1.81</v>
      </c>
      <c r="Y29" s="40">
        <f t="shared" si="13"/>
        <v>1.18</v>
      </c>
      <c r="Z29" s="51">
        <v>1.36</v>
      </c>
      <c r="AA29" s="40">
        <f t="shared" si="14"/>
        <v>67.040000000000006</v>
      </c>
    </row>
    <row r="30" spans="1:27" x14ac:dyDescent="0.25">
      <c r="A30" s="42" t="s">
        <v>33</v>
      </c>
      <c r="B30" s="2">
        <v>11.26</v>
      </c>
      <c r="C30" s="2">
        <v>1</v>
      </c>
      <c r="D30" s="2">
        <v>16.77</v>
      </c>
      <c r="E30" s="2">
        <v>1.78</v>
      </c>
      <c r="F30" s="2">
        <v>1</v>
      </c>
      <c r="G30" s="2">
        <v>68.92</v>
      </c>
      <c r="H30" s="2"/>
      <c r="I30" s="42" t="s">
        <v>33</v>
      </c>
      <c r="J30" s="2">
        <f t="shared" si="5"/>
        <v>11.26</v>
      </c>
      <c r="K30" s="2">
        <f t="shared" si="6"/>
        <v>1</v>
      </c>
      <c r="L30" s="1" t="str">
        <f t="shared" si="7"/>
        <v>TRUE</v>
      </c>
      <c r="M30" s="2">
        <f t="shared" si="0"/>
        <v>16.77</v>
      </c>
      <c r="N30" s="2">
        <f t="shared" si="1"/>
        <v>1.78</v>
      </c>
      <c r="O30" s="2">
        <f t="shared" si="2"/>
        <v>1</v>
      </c>
      <c r="P30" s="1" t="str">
        <f t="shared" si="8"/>
        <v>TRUE</v>
      </c>
      <c r="Q30" s="2">
        <f t="shared" si="3"/>
        <v>68.92</v>
      </c>
      <c r="R30" s="2"/>
      <c r="S30" s="47" t="s">
        <v>33</v>
      </c>
      <c r="T30" s="40">
        <f t="shared" si="9"/>
        <v>11.26</v>
      </c>
      <c r="U30" s="40">
        <f t="shared" si="10"/>
        <v>1</v>
      </c>
      <c r="V30" s="52">
        <v>2.93</v>
      </c>
      <c r="W30" s="40">
        <f t="shared" si="11"/>
        <v>16.77</v>
      </c>
      <c r="X30" s="40">
        <f t="shared" si="12"/>
        <v>1.78</v>
      </c>
      <c r="Y30" s="40">
        <f t="shared" si="13"/>
        <v>1</v>
      </c>
      <c r="Z30" s="51">
        <v>1.37</v>
      </c>
      <c r="AA30" s="40">
        <f t="shared" si="14"/>
        <v>68.92</v>
      </c>
    </row>
    <row r="31" spans="1:27" x14ac:dyDescent="0.25">
      <c r="A31" s="42" t="s">
        <v>34</v>
      </c>
      <c r="B31" s="2">
        <v>8.6199999999999992</v>
      </c>
      <c r="C31" s="2">
        <v>1</v>
      </c>
      <c r="D31" s="2">
        <v>25.72</v>
      </c>
      <c r="E31" s="2">
        <v>1.19</v>
      </c>
      <c r="F31" s="2">
        <v>1.1200000000000001</v>
      </c>
      <c r="G31" s="2">
        <v>63.35</v>
      </c>
      <c r="H31" s="2"/>
      <c r="I31" s="42" t="s">
        <v>34</v>
      </c>
      <c r="J31" s="2">
        <f t="shared" si="5"/>
        <v>8.6199999999999992</v>
      </c>
      <c r="K31" s="2">
        <f t="shared" si="6"/>
        <v>1</v>
      </c>
      <c r="L31" s="1" t="str">
        <f t="shared" si="7"/>
        <v>TRUE</v>
      </c>
      <c r="M31" s="2">
        <f t="shared" si="0"/>
        <v>25.72</v>
      </c>
      <c r="N31" s="2">
        <f t="shared" si="1"/>
        <v>1.19</v>
      </c>
      <c r="O31" s="2">
        <f t="shared" si="2"/>
        <v>1.1200000000000001</v>
      </c>
      <c r="P31" s="1" t="str">
        <f t="shared" si="8"/>
        <v>FALSE</v>
      </c>
      <c r="Q31" s="2">
        <f t="shared" si="3"/>
        <v>63.35</v>
      </c>
      <c r="R31" s="2"/>
      <c r="S31" s="47" t="s">
        <v>34</v>
      </c>
      <c r="T31" s="40">
        <f t="shared" si="9"/>
        <v>8.6199999999999992</v>
      </c>
      <c r="U31" s="40">
        <f t="shared" si="10"/>
        <v>1</v>
      </c>
      <c r="V31" s="52">
        <v>2.99</v>
      </c>
      <c r="W31" s="40">
        <f t="shared" si="11"/>
        <v>25.72</v>
      </c>
      <c r="X31" s="40">
        <f t="shared" si="12"/>
        <v>1.19</v>
      </c>
      <c r="Y31" s="40">
        <f t="shared" si="13"/>
        <v>1.1200000000000001</v>
      </c>
      <c r="Z31" s="51">
        <v>1.38</v>
      </c>
      <c r="AA31" s="40">
        <f t="shared" si="14"/>
        <v>63.35</v>
      </c>
    </row>
    <row r="32" spans="1:27" x14ac:dyDescent="0.25">
      <c r="A32" s="42" t="s">
        <v>35</v>
      </c>
      <c r="B32" s="2">
        <v>9.57</v>
      </c>
      <c r="C32" s="2">
        <v>1</v>
      </c>
      <c r="D32" s="2">
        <v>24.92</v>
      </c>
      <c r="E32" s="2">
        <v>1.64</v>
      </c>
      <c r="F32" s="2">
        <v>1.64</v>
      </c>
      <c r="G32" s="2">
        <v>61.17</v>
      </c>
      <c r="H32" s="2"/>
      <c r="I32" s="42" t="s">
        <v>35</v>
      </c>
      <c r="J32" s="2">
        <f t="shared" si="5"/>
        <v>9.57</v>
      </c>
      <c r="K32" s="2">
        <f t="shared" si="6"/>
        <v>1</v>
      </c>
      <c r="L32" s="1" t="str">
        <f t="shared" si="7"/>
        <v>TRUE</v>
      </c>
      <c r="M32" s="2">
        <f t="shared" si="0"/>
        <v>24.92</v>
      </c>
      <c r="N32" s="2">
        <f t="shared" si="1"/>
        <v>1.64</v>
      </c>
      <c r="O32" s="2">
        <f t="shared" si="2"/>
        <v>1.64</v>
      </c>
      <c r="P32" s="1" t="str">
        <f t="shared" si="8"/>
        <v>FALSE</v>
      </c>
      <c r="Q32" s="2">
        <f t="shared" si="3"/>
        <v>61.17</v>
      </c>
      <c r="R32" s="2"/>
      <c r="S32" s="47" t="s">
        <v>35</v>
      </c>
      <c r="T32" s="40">
        <f t="shared" si="9"/>
        <v>9.57</v>
      </c>
      <c r="U32" s="40">
        <f t="shared" si="10"/>
        <v>1</v>
      </c>
      <c r="V32" s="52">
        <v>4.12</v>
      </c>
      <c r="W32" s="40">
        <f t="shared" si="11"/>
        <v>24.92</v>
      </c>
      <c r="X32" s="40">
        <f t="shared" si="12"/>
        <v>1.64</v>
      </c>
      <c r="Y32" s="40">
        <f t="shared" si="13"/>
        <v>1.64</v>
      </c>
      <c r="Z32" s="51">
        <v>1.39</v>
      </c>
      <c r="AA32" s="40">
        <f t="shared" si="14"/>
        <v>61.17</v>
      </c>
    </row>
    <row r="33" spans="1:27" x14ac:dyDescent="0.25">
      <c r="A33" s="42" t="s">
        <v>36</v>
      </c>
      <c r="B33" s="2">
        <v>11.28</v>
      </c>
      <c r="C33" s="2">
        <v>1</v>
      </c>
      <c r="D33" s="2">
        <v>17.91</v>
      </c>
      <c r="E33" s="2">
        <v>3.22</v>
      </c>
      <c r="F33" s="2">
        <v>1.76</v>
      </c>
      <c r="G33" s="2">
        <v>65.84</v>
      </c>
      <c r="H33" s="2"/>
      <c r="I33" s="42" t="s">
        <v>36</v>
      </c>
      <c r="J33" s="2">
        <f t="shared" si="5"/>
        <v>11.28</v>
      </c>
      <c r="K33" s="2">
        <f t="shared" si="6"/>
        <v>1</v>
      </c>
      <c r="L33" s="1" t="str">
        <f t="shared" si="7"/>
        <v>TRUE</v>
      </c>
      <c r="M33" s="2">
        <f t="shared" si="0"/>
        <v>17.91</v>
      </c>
      <c r="N33" s="2">
        <f t="shared" si="1"/>
        <v>3.22</v>
      </c>
      <c r="O33" s="2">
        <f t="shared" si="2"/>
        <v>1.76</v>
      </c>
      <c r="P33" s="1" t="str">
        <f t="shared" si="8"/>
        <v>FALSE</v>
      </c>
      <c r="Q33" s="2">
        <f t="shared" si="3"/>
        <v>65.84</v>
      </c>
      <c r="R33" s="2"/>
      <c r="S33" s="47" t="s">
        <v>36</v>
      </c>
      <c r="T33" s="40">
        <f t="shared" si="9"/>
        <v>11.28</v>
      </c>
      <c r="U33" s="40">
        <f t="shared" si="10"/>
        <v>1</v>
      </c>
      <c r="V33" s="52">
        <v>4.12</v>
      </c>
      <c r="W33" s="40">
        <f t="shared" si="11"/>
        <v>17.91</v>
      </c>
      <c r="X33" s="40">
        <f t="shared" si="12"/>
        <v>3.22</v>
      </c>
      <c r="Y33" s="40">
        <f t="shared" si="13"/>
        <v>1.76</v>
      </c>
      <c r="Z33" s="51">
        <v>1.4</v>
      </c>
      <c r="AA33" s="40">
        <f t="shared" si="14"/>
        <v>65.84</v>
      </c>
    </row>
    <row r="34" spans="1:27" x14ac:dyDescent="0.25">
      <c r="A34" s="42" t="s">
        <v>37</v>
      </c>
      <c r="B34" s="2">
        <v>10.93</v>
      </c>
      <c r="C34" s="2">
        <v>1</v>
      </c>
      <c r="D34" s="2">
        <v>16.93</v>
      </c>
      <c r="E34" s="2">
        <v>5.07</v>
      </c>
      <c r="F34" s="2">
        <v>1.05</v>
      </c>
      <c r="G34" s="2">
        <v>65.44</v>
      </c>
      <c r="H34" s="2"/>
      <c r="I34" s="42" t="s">
        <v>37</v>
      </c>
      <c r="J34" s="2">
        <f t="shared" si="5"/>
        <v>10.93</v>
      </c>
      <c r="K34" s="2">
        <f t="shared" si="6"/>
        <v>1</v>
      </c>
      <c r="L34" s="1" t="str">
        <f t="shared" si="7"/>
        <v>TRUE</v>
      </c>
      <c r="M34" s="2">
        <f t="shared" ref="M34:M51" si="15">D34</f>
        <v>16.93</v>
      </c>
      <c r="N34" s="2">
        <f t="shared" ref="N34:N51" si="16">E34</f>
        <v>5.07</v>
      </c>
      <c r="O34" s="2">
        <f t="shared" ref="O34:O51" si="17">F34</f>
        <v>1.05</v>
      </c>
      <c r="P34" s="1" t="str">
        <f t="shared" si="8"/>
        <v>FALSE</v>
      </c>
      <c r="Q34" s="2">
        <f t="shared" ref="Q34:Q51" si="18">G34</f>
        <v>65.44</v>
      </c>
      <c r="R34" s="2"/>
      <c r="S34" s="47" t="s">
        <v>37</v>
      </c>
      <c r="T34" s="40">
        <f t="shared" si="9"/>
        <v>10.93</v>
      </c>
      <c r="U34" s="40">
        <f t="shared" si="10"/>
        <v>1</v>
      </c>
      <c r="V34" s="52">
        <v>4.76</v>
      </c>
      <c r="W34" s="40">
        <f t="shared" si="11"/>
        <v>16.93</v>
      </c>
      <c r="X34" s="40">
        <f t="shared" si="12"/>
        <v>5.07</v>
      </c>
      <c r="Y34" s="40">
        <f t="shared" si="13"/>
        <v>1.05</v>
      </c>
      <c r="Z34" s="51">
        <v>1.42</v>
      </c>
      <c r="AA34" s="40">
        <f t="shared" si="14"/>
        <v>65.44</v>
      </c>
    </row>
    <row r="35" spans="1:27" x14ac:dyDescent="0.25">
      <c r="A35" s="42" t="s">
        <v>96</v>
      </c>
      <c r="B35" s="2">
        <v>8.08</v>
      </c>
      <c r="C35" s="2">
        <v>1</v>
      </c>
      <c r="D35" s="2">
        <v>17.2</v>
      </c>
      <c r="E35" s="2">
        <v>5.0599999999999996</v>
      </c>
      <c r="F35" s="2">
        <v>1</v>
      </c>
      <c r="G35" s="2">
        <v>69.55</v>
      </c>
      <c r="H35" s="2"/>
      <c r="I35" s="42" t="s">
        <v>96</v>
      </c>
      <c r="J35" s="2">
        <f t="shared" si="5"/>
        <v>8.08</v>
      </c>
      <c r="K35" s="2">
        <f t="shared" ref="K35:K51" si="19">C35</f>
        <v>1</v>
      </c>
      <c r="L35" s="1" t="str">
        <f t="shared" si="7"/>
        <v>TRUE</v>
      </c>
      <c r="M35" s="2">
        <f t="shared" si="15"/>
        <v>17.2</v>
      </c>
      <c r="N35" s="2">
        <f t="shared" si="16"/>
        <v>5.0599999999999996</v>
      </c>
      <c r="O35" s="2">
        <f t="shared" si="17"/>
        <v>1</v>
      </c>
      <c r="P35" s="1" t="str">
        <f t="shared" si="8"/>
        <v>TRUE</v>
      </c>
      <c r="Q35" s="2">
        <f t="shared" si="18"/>
        <v>69.55</v>
      </c>
      <c r="R35" s="2"/>
      <c r="S35" s="47" t="s">
        <v>96</v>
      </c>
      <c r="T35" s="40">
        <f t="shared" ref="T35:T51" si="20">J35</f>
        <v>8.08</v>
      </c>
      <c r="U35" s="40">
        <f t="shared" si="10"/>
        <v>1</v>
      </c>
      <c r="V35" s="52">
        <v>4.7699999999999996</v>
      </c>
      <c r="W35" s="40">
        <f t="shared" si="11"/>
        <v>17.2</v>
      </c>
      <c r="X35" s="40">
        <f t="shared" si="12"/>
        <v>5.0599999999999996</v>
      </c>
      <c r="Y35" s="40">
        <f t="shared" si="13"/>
        <v>1</v>
      </c>
      <c r="Z35" s="51">
        <v>1.45</v>
      </c>
      <c r="AA35" s="40">
        <f t="shared" si="14"/>
        <v>69.55</v>
      </c>
    </row>
    <row r="36" spans="1:27" x14ac:dyDescent="0.25">
      <c r="A36" s="42" t="s">
        <v>38</v>
      </c>
      <c r="B36" s="2">
        <v>8.6300000000000008</v>
      </c>
      <c r="C36" s="2">
        <v>9.43</v>
      </c>
      <c r="D36" s="2">
        <v>14.76</v>
      </c>
      <c r="E36" s="2">
        <v>12.13</v>
      </c>
      <c r="F36" s="2">
        <v>1.53</v>
      </c>
      <c r="G36" s="2">
        <v>53.51</v>
      </c>
      <c r="H36" s="2"/>
      <c r="I36" s="42" t="s">
        <v>38</v>
      </c>
      <c r="J36" s="2">
        <f t="shared" si="5"/>
        <v>8.6300000000000008</v>
      </c>
      <c r="K36" s="2">
        <f t="shared" si="19"/>
        <v>9.43</v>
      </c>
      <c r="L36" s="1" t="str">
        <f t="shared" si="7"/>
        <v>FALSE</v>
      </c>
      <c r="M36" s="2">
        <f t="shared" si="15"/>
        <v>14.76</v>
      </c>
      <c r="N36" s="2">
        <f t="shared" si="16"/>
        <v>12.13</v>
      </c>
      <c r="O36" s="2">
        <f t="shared" si="17"/>
        <v>1.53</v>
      </c>
      <c r="P36" s="1" t="str">
        <f t="shared" si="8"/>
        <v>FALSE</v>
      </c>
      <c r="Q36" s="2">
        <f t="shared" si="18"/>
        <v>53.51</v>
      </c>
      <c r="R36" s="2"/>
      <c r="S36" s="47" t="s">
        <v>38</v>
      </c>
      <c r="T36" s="40">
        <f t="shared" si="20"/>
        <v>8.6300000000000008</v>
      </c>
      <c r="U36" s="40">
        <f t="shared" si="10"/>
        <v>9.43</v>
      </c>
      <c r="V36" s="52">
        <v>6.2</v>
      </c>
      <c r="W36" s="40">
        <f t="shared" si="11"/>
        <v>14.76</v>
      </c>
      <c r="X36" s="40">
        <f t="shared" si="12"/>
        <v>12.13</v>
      </c>
      <c r="Y36" s="40">
        <f t="shared" si="13"/>
        <v>1.53</v>
      </c>
      <c r="Z36" s="51">
        <v>1.53</v>
      </c>
      <c r="AA36" s="40">
        <f t="shared" si="14"/>
        <v>53.51</v>
      </c>
    </row>
    <row r="37" spans="1:27" x14ac:dyDescent="0.25">
      <c r="A37" s="42" t="s">
        <v>39</v>
      </c>
      <c r="B37" s="2">
        <v>9.65</v>
      </c>
      <c r="C37" s="2">
        <v>8.57</v>
      </c>
      <c r="D37" s="2">
        <v>16.5</v>
      </c>
      <c r="E37" s="2">
        <v>10.83</v>
      </c>
      <c r="F37" s="2">
        <v>1</v>
      </c>
      <c r="G37" s="2">
        <v>54.46</v>
      </c>
      <c r="H37" s="2"/>
      <c r="I37" s="42" t="s">
        <v>39</v>
      </c>
      <c r="J37" s="2">
        <f t="shared" si="5"/>
        <v>9.65</v>
      </c>
      <c r="K37" s="2">
        <f t="shared" si="19"/>
        <v>8.57</v>
      </c>
      <c r="L37" s="1" t="str">
        <f t="shared" si="7"/>
        <v>FALSE</v>
      </c>
      <c r="M37" s="2">
        <f t="shared" si="15"/>
        <v>16.5</v>
      </c>
      <c r="N37" s="2">
        <f t="shared" si="16"/>
        <v>10.83</v>
      </c>
      <c r="O37" s="2">
        <f t="shared" si="17"/>
        <v>1</v>
      </c>
      <c r="P37" s="1" t="str">
        <f t="shared" si="8"/>
        <v>TRUE</v>
      </c>
      <c r="Q37" s="2">
        <f t="shared" si="18"/>
        <v>54.46</v>
      </c>
      <c r="R37" s="2"/>
      <c r="S37" s="47" t="s">
        <v>39</v>
      </c>
      <c r="T37" s="40">
        <f t="shared" si="20"/>
        <v>9.65</v>
      </c>
      <c r="U37" s="40">
        <f t="shared" si="10"/>
        <v>8.57</v>
      </c>
      <c r="V37" s="52">
        <v>6.22</v>
      </c>
      <c r="W37" s="40">
        <f t="shared" si="11"/>
        <v>16.5</v>
      </c>
      <c r="X37" s="40">
        <f t="shared" si="12"/>
        <v>10.83</v>
      </c>
      <c r="Y37" s="40">
        <f t="shared" si="13"/>
        <v>1</v>
      </c>
      <c r="Z37" s="51">
        <v>1.64</v>
      </c>
      <c r="AA37" s="40">
        <f t="shared" si="14"/>
        <v>54.46</v>
      </c>
    </row>
    <row r="38" spans="1:27" x14ac:dyDescent="0.25">
      <c r="A38" s="42" t="s">
        <v>40</v>
      </c>
      <c r="B38" s="2">
        <v>9.81</v>
      </c>
      <c r="C38" s="2">
        <v>8.36</v>
      </c>
      <c r="D38" s="2">
        <v>17.010000000000002</v>
      </c>
      <c r="E38" s="2">
        <v>9.4</v>
      </c>
      <c r="F38" s="2">
        <v>1</v>
      </c>
      <c r="G38" s="2">
        <v>55.42</v>
      </c>
      <c r="H38" s="2"/>
      <c r="I38" s="42" t="s">
        <v>40</v>
      </c>
      <c r="J38" s="2">
        <f t="shared" si="5"/>
        <v>9.81</v>
      </c>
      <c r="K38" s="2">
        <f t="shared" si="19"/>
        <v>8.36</v>
      </c>
      <c r="L38" s="1" t="str">
        <f t="shared" si="7"/>
        <v>FALSE</v>
      </c>
      <c r="M38" s="2">
        <f t="shared" si="15"/>
        <v>17.010000000000002</v>
      </c>
      <c r="N38" s="2">
        <f t="shared" si="16"/>
        <v>9.4</v>
      </c>
      <c r="O38" s="2">
        <f t="shared" si="17"/>
        <v>1</v>
      </c>
      <c r="P38" s="1" t="str">
        <f t="shared" si="8"/>
        <v>TRUE</v>
      </c>
      <c r="Q38" s="2">
        <f t="shared" si="18"/>
        <v>55.42</v>
      </c>
      <c r="R38" s="2"/>
      <c r="S38" s="47" t="s">
        <v>40</v>
      </c>
      <c r="T38" s="40">
        <f t="shared" si="20"/>
        <v>9.81</v>
      </c>
      <c r="U38" s="40">
        <f t="shared" si="10"/>
        <v>8.36</v>
      </c>
      <c r="V38" s="52">
        <v>6.28</v>
      </c>
      <c r="W38" s="40">
        <f t="shared" si="11"/>
        <v>17.010000000000002</v>
      </c>
      <c r="X38" s="40">
        <f t="shared" si="12"/>
        <v>9.4</v>
      </c>
      <c r="Y38" s="40">
        <f t="shared" si="13"/>
        <v>1</v>
      </c>
      <c r="Z38" s="51">
        <v>1.64</v>
      </c>
      <c r="AA38" s="40">
        <f t="shared" si="14"/>
        <v>55.42</v>
      </c>
    </row>
    <row r="39" spans="1:27" x14ac:dyDescent="0.25">
      <c r="A39" s="42" t="s">
        <v>41</v>
      </c>
      <c r="B39" s="2">
        <v>9.9600000000000009</v>
      </c>
      <c r="C39" s="2">
        <v>7.49</v>
      </c>
      <c r="D39" s="2">
        <v>12.9</v>
      </c>
      <c r="E39" s="2">
        <v>6</v>
      </c>
      <c r="F39" s="2">
        <v>1</v>
      </c>
      <c r="G39" s="2">
        <v>63.65</v>
      </c>
      <c r="H39" s="2"/>
      <c r="I39" s="42" t="s">
        <v>41</v>
      </c>
      <c r="J39" s="2">
        <f t="shared" si="5"/>
        <v>9.9600000000000009</v>
      </c>
      <c r="K39" s="2">
        <f t="shared" si="19"/>
        <v>7.49</v>
      </c>
      <c r="L39" s="1" t="str">
        <f t="shared" si="7"/>
        <v>FALSE</v>
      </c>
      <c r="M39" s="2">
        <f t="shared" si="15"/>
        <v>12.9</v>
      </c>
      <c r="N39" s="2">
        <f t="shared" si="16"/>
        <v>6</v>
      </c>
      <c r="O39" s="2">
        <f t="shared" si="17"/>
        <v>1</v>
      </c>
      <c r="P39" s="1" t="str">
        <f t="shared" si="8"/>
        <v>TRUE</v>
      </c>
      <c r="Q39" s="2">
        <f t="shared" si="18"/>
        <v>63.65</v>
      </c>
      <c r="R39" s="2"/>
      <c r="S39" s="47" t="s">
        <v>41</v>
      </c>
      <c r="T39" s="40">
        <f t="shared" si="20"/>
        <v>9.9600000000000009</v>
      </c>
      <c r="U39" s="40">
        <f t="shared" si="10"/>
        <v>7.49</v>
      </c>
      <c r="V39" s="52">
        <v>6.34</v>
      </c>
      <c r="W39" s="40">
        <f t="shared" si="11"/>
        <v>12.9</v>
      </c>
      <c r="X39" s="40">
        <f t="shared" si="12"/>
        <v>6</v>
      </c>
      <c r="Y39" s="40">
        <f t="shared" si="13"/>
        <v>1</v>
      </c>
      <c r="Z39" s="51">
        <v>1.64</v>
      </c>
      <c r="AA39" s="40">
        <f t="shared" si="14"/>
        <v>63.65</v>
      </c>
    </row>
    <row r="40" spans="1:27" x14ac:dyDescent="0.25">
      <c r="A40" s="42" t="s">
        <v>42</v>
      </c>
      <c r="B40" s="2">
        <v>10.11</v>
      </c>
      <c r="C40" s="2">
        <v>9.74</v>
      </c>
      <c r="D40" s="2">
        <v>12.58</v>
      </c>
      <c r="E40" s="2">
        <v>6.28</v>
      </c>
      <c r="F40" s="2">
        <v>1</v>
      </c>
      <c r="G40" s="2">
        <v>61.3</v>
      </c>
      <c r="H40" s="2"/>
      <c r="I40" s="42" t="s">
        <v>42</v>
      </c>
      <c r="J40" s="2">
        <f t="shared" si="5"/>
        <v>10.11</v>
      </c>
      <c r="K40" s="2">
        <f t="shared" si="19"/>
        <v>9.74</v>
      </c>
      <c r="L40" s="1" t="str">
        <f t="shared" si="7"/>
        <v>FALSE</v>
      </c>
      <c r="M40" s="2">
        <f t="shared" si="15"/>
        <v>12.58</v>
      </c>
      <c r="N40" s="2">
        <f t="shared" si="16"/>
        <v>6.28</v>
      </c>
      <c r="O40" s="2">
        <f t="shared" si="17"/>
        <v>1</v>
      </c>
      <c r="P40" s="1" t="str">
        <f t="shared" si="8"/>
        <v>TRUE</v>
      </c>
      <c r="Q40" s="2">
        <f t="shared" si="18"/>
        <v>61.3</v>
      </c>
      <c r="R40" s="2"/>
      <c r="S40" s="47" t="s">
        <v>42</v>
      </c>
      <c r="T40" s="40">
        <f t="shared" si="20"/>
        <v>10.11</v>
      </c>
      <c r="U40" s="40">
        <f t="shared" si="10"/>
        <v>9.74</v>
      </c>
      <c r="V40" s="52">
        <v>6.52</v>
      </c>
      <c r="W40" s="40">
        <f t="shared" si="11"/>
        <v>12.58</v>
      </c>
      <c r="X40" s="40">
        <f t="shared" si="12"/>
        <v>6.28</v>
      </c>
      <c r="Y40" s="40">
        <f t="shared" si="13"/>
        <v>1</v>
      </c>
      <c r="Z40" s="51">
        <v>1.66</v>
      </c>
      <c r="AA40" s="40">
        <f t="shared" si="14"/>
        <v>61.3</v>
      </c>
    </row>
    <row r="41" spans="1:27" x14ac:dyDescent="0.25">
      <c r="A41" s="42" t="s">
        <v>43</v>
      </c>
      <c r="B41" s="2">
        <v>8.18</v>
      </c>
      <c r="C41" s="2">
        <v>8.8000000000000007</v>
      </c>
      <c r="D41" s="2">
        <v>21.7</v>
      </c>
      <c r="E41" s="2">
        <v>6.11</v>
      </c>
      <c r="F41" s="2">
        <v>1</v>
      </c>
      <c r="G41" s="2">
        <v>55.21</v>
      </c>
      <c r="H41" s="2"/>
      <c r="I41" s="42" t="s">
        <v>43</v>
      </c>
      <c r="J41" s="2">
        <f t="shared" si="5"/>
        <v>8.18</v>
      </c>
      <c r="K41" s="2">
        <f t="shared" si="19"/>
        <v>8.8000000000000007</v>
      </c>
      <c r="L41" s="1" t="str">
        <f t="shared" si="7"/>
        <v>FALSE</v>
      </c>
      <c r="M41" s="2">
        <f t="shared" si="15"/>
        <v>21.7</v>
      </c>
      <c r="N41" s="2">
        <f t="shared" si="16"/>
        <v>6.11</v>
      </c>
      <c r="O41" s="2">
        <f t="shared" si="17"/>
        <v>1</v>
      </c>
      <c r="P41" s="1" t="str">
        <f t="shared" si="8"/>
        <v>TRUE</v>
      </c>
      <c r="Q41" s="2">
        <f t="shared" si="18"/>
        <v>55.21</v>
      </c>
      <c r="R41" s="2"/>
      <c r="S41" s="47" t="s">
        <v>43</v>
      </c>
      <c r="T41" s="40">
        <f t="shared" si="20"/>
        <v>8.18</v>
      </c>
      <c r="U41" s="40">
        <f t="shared" si="10"/>
        <v>8.8000000000000007</v>
      </c>
      <c r="V41" s="52">
        <v>6.54</v>
      </c>
      <c r="W41" s="40">
        <f t="shared" si="11"/>
        <v>21.7</v>
      </c>
      <c r="X41" s="40">
        <f t="shared" si="12"/>
        <v>6.11</v>
      </c>
      <c r="Y41" s="40">
        <f t="shared" si="13"/>
        <v>1</v>
      </c>
      <c r="Z41" s="51">
        <v>1.66</v>
      </c>
      <c r="AA41" s="40">
        <f t="shared" si="14"/>
        <v>55.21</v>
      </c>
    </row>
    <row r="42" spans="1:27" x14ac:dyDescent="0.25">
      <c r="A42" s="42" t="s">
        <v>44</v>
      </c>
      <c r="B42" s="2">
        <v>9.26</v>
      </c>
      <c r="C42" s="2">
        <v>7.79</v>
      </c>
      <c r="D42" s="2">
        <v>14.1</v>
      </c>
      <c r="E42" s="2">
        <v>12.98</v>
      </c>
      <c r="F42" s="2">
        <v>1</v>
      </c>
      <c r="G42" s="2">
        <v>55.54</v>
      </c>
      <c r="H42" s="2"/>
      <c r="I42" s="42" t="s">
        <v>44</v>
      </c>
      <c r="J42" s="2">
        <f t="shared" si="5"/>
        <v>9.26</v>
      </c>
      <c r="K42" s="2">
        <f t="shared" si="19"/>
        <v>7.79</v>
      </c>
      <c r="L42" s="1" t="str">
        <f t="shared" si="7"/>
        <v>FALSE</v>
      </c>
      <c r="M42" s="2">
        <f t="shared" si="15"/>
        <v>14.1</v>
      </c>
      <c r="N42" s="2">
        <f t="shared" si="16"/>
        <v>12.98</v>
      </c>
      <c r="O42" s="2">
        <f t="shared" si="17"/>
        <v>1</v>
      </c>
      <c r="P42" s="1" t="str">
        <f t="shared" si="8"/>
        <v>TRUE</v>
      </c>
      <c r="Q42" s="2">
        <f t="shared" si="18"/>
        <v>55.54</v>
      </c>
      <c r="R42" s="2"/>
      <c r="S42" s="47" t="s">
        <v>44</v>
      </c>
      <c r="T42" s="40">
        <f t="shared" si="20"/>
        <v>9.26</v>
      </c>
      <c r="U42" s="40">
        <f t="shared" si="10"/>
        <v>7.79</v>
      </c>
      <c r="V42" s="52">
        <v>6.56</v>
      </c>
      <c r="W42" s="40">
        <f t="shared" si="11"/>
        <v>14.1</v>
      </c>
      <c r="X42" s="40">
        <f t="shared" si="12"/>
        <v>12.98</v>
      </c>
      <c r="Y42" s="40">
        <f t="shared" si="13"/>
        <v>1</v>
      </c>
      <c r="Z42" s="51">
        <v>1.75</v>
      </c>
      <c r="AA42" s="40">
        <f t="shared" si="14"/>
        <v>55.54</v>
      </c>
    </row>
    <row r="43" spans="1:27" x14ac:dyDescent="0.25">
      <c r="A43" s="42" t="s">
        <v>45</v>
      </c>
      <c r="B43" s="2">
        <v>8.09</v>
      </c>
      <c r="C43" s="2">
        <v>6.52</v>
      </c>
      <c r="D43" s="2">
        <v>16.05</v>
      </c>
      <c r="E43" s="2">
        <v>9.33</v>
      </c>
      <c r="F43" s="2">
        <v>1</v>
      </c>
      <c r="G43" s="2">
        <v>55.69</v>
      </c>
      <c r="H43" s="2"/>
      <c r="I43" s="42" t="s">
        <v>45</v>
      </c>
      <c r="J43" s="2">
        <f t="shared" si="5"/>
        <v>8.09</v>
      </c>
      <c r="K43" s="2">
        <f t="shared" si="19"/>
        <v>6.52</v>
      </c>
      <c r="L43" s="1" t="str">
        <f t="shared" si="7"/>
        <v>FALSE</v>
      </c>
      <c r="M43" s="2">
        <f t="shared" si="15"/>
        <v>16.05</v>
      </c>
      <c r="N43" s="2">
        <f t="shared" si="16"/>
        <v>9.33</v>
      </c>
      <c r="O43" s="2">
        <f t="shared" si="17"/>
        <v>1</v>
      </c>
      <c r="P43" s="1" t="str">
        <f t="shared" si="8"/>
        <v>TRUE</v>
      </c>
      <c r="Q43" s="2">
        <f t="shared" si="18"/>
        <v>55.69</v>
      </c>
      <c r="R43" s="2"/>
      <c r="S43" s="47" t="s">
        <v>45</v>
      </c>
      <c r="T43" s="40">
        <f t="shared" si="20"/>
        <v>8.09</v>
      </c>
      <c r="U43" s="40">
        <f t="shared" si="10"/>
        <v>6.52</v>
      </c>
      <c r="V43" s="52">
        <v>7.49</v>
      </c>
      <c r="W43" s="40">
        <f t="shared" si="11"/>
        <v>16.05</v>
      </c>
      <c r="X43" s="40">
        <f t="shared" si="12"/>
        <v>9.33</v>
      </c>
      <c r="Y43" s="40">
        <f t="shared" si="13"/>
        <v>1</v>
      </c>
      <c r="Z43" s="51">
        <v>1.76</v>
      </c>
      <c r="AA43" s="40">
        <f t="shared" si="14"/>
        <v>55.69</v>
      </c>
    </row>
    <row r="44" spans="1:27" x14ac:dyDescent="0.25">
      <c r="A44" s="42" t="s">
        <v>46</v>
      </c>
      <c r="B44" s="2">
        <v>11</v>
      </c>
      <c r="C44" s="2">
        <v>2.99</v>
      </c>
      <c r="D44" s="2">
        <v>10.98</v>
      </c>
      <c r="E44" s="2">
        <v>11.48</v>
      </c>
      <c r="F44" s="2">
        <v>1</v>
      </c>
      <c r="G44" s="2">
        <v>63.55</v>
      </c>
      <c r="H44" s="2"/>
      <c r="I44" s="42" t="s">
        <v>46</v>
      </c>
      <c r="J44" s="2">
        <f t="shared" si="5"/>
        <v>11</v>
      </c>
      <c r="K44" s="2">
        <f t="shared" si="19"/>
        <v>2.99</v>
      </c>
      <c r="L44" s="1" t="str">
        <f t="shared" si="7"/>
        <v>FALSE</v>
      </c>
      <c r="M44" s="2">
        <f t="shared" si="15"/>
        <v>10.98</v>
      </c>
      <c r="N44" s="2">
        <f t="shared" si="16"/>
        <v>11.48</v>
      </c>
      <c r="O44" s="2">
        <f t="shared" si="17"/>
        <v>1</v>
      </c>
      <c r="P44" s="1" t="str">
        <f t="shared" si="8"/>
        <v>TRUE</v>
      </c>
      <c r="Q44" s="2">
        <f t="shared" si="18"/>
        <v>63.55</v>
      </c>
      <c r="R44" s="2"/>
      <c r="S44" s="47" t="s">
        <v>46</v>
      </c>
      <c r="T44" s="40">
        <f t="shared" si="20"/>
        <v>11</v>
      </c>
      <c r="U44" s="40">
        <f t="shared" si="10"/>
        <v>2.99</v>
      </c>
      <c r="V44" s="52">
        <v>7.51</v>
      </c>
      <c r="W44" s="40">
        <f t="shared" si="11"/>
        <v>10.98</v>
      </c>
      <c r="X44" s="40">
        <f t="shared" si="12"/>
        <v>11.48</v>
      </c>
      <c r="Y44" s="40">
        <f t="shared" si="13"/>
        <v>1</v>
      </c>
      <c r="Z44" s="51">
        <v>1.84</v>
      </c>
      <c r="AA44" s="40">
        <f t="shared" si="14"/>
        <v>63.55</v>
      </c>
    </row>
    <row r="45" spans="1:27" x14ac:dyDescent="0.25">
      <c r="A45" s="42" t="s">
        <v>47</v>
      </c>
      <c r="B45" s="2">
        <v>11.74</v>
      </c>
      <c r="C45" s="2">
        <v>4.76</v>
      </c>
      <c r="D45" s="2">
        <v>10.9</v>
      </c>
      <c r="E45" s="2">
        <v>14.16</v>
      </c>
      <c r="F45" s="2">
        <v>1</v>
      </c>
      <c r="G45" s="2">
        <v>58.44</v>
      </c>
      <c r="H45" s="2"/>
      <c r="I45" s="42" t="s">
        <v>47</v>
      </c>
      <c r="J45" s="2">
        <f t="shared" si="5"/>
        <v>11.74</v>
      </c>
      <c r="K45" s="2">
        <f t="shared" si="19"/>
        <v>4.76</v>
      </c>
      <c r="L45" s="1" t="str">
        <f t="shared" si="7"/>
        <v>FALSE</v>
      </c>
      <c r="M45" s="2">
        <f t="shared" si="15"/>
        <v>10.9</v>
      </c>
      <c r="N45" s="2">
        <f t="shared" si="16"/>
        <v>14.16</v>
      </c>
      <c r="O45" s="2">
        <f t="shared" si="17"/>
        <v>1</v>
      </c>
      <c r="P45" s="1" t="str">
        <f t="shared" si="8"/>
        <v>TRUE</v>
      </c>
      <c r="Q45" s="2">
        <f t="shared" si="18"/>
        <v>58.44</v>
      </c>
      <c r="R45" s="2"/>
      <c r="S45" s="47" t="s">
        <v>47</v>
      </c>
      <c r="T45" s="40">
        <f t="shared" si="20"/>
        <v>11.74</v>
      </c>
      <c r="U45" s="40">
        <f t="shared" si="10"/>
        <v>4.76</v>
      </c>
      <c r="V45" s="52">
        <v>7.79</v>
      </c>
      <c r="W45" s="40">
        <f t="shared" si="11"/>
        <v>10.9</v>
      </c>
      <c r="X45" s="40">
        <f t="shared" si="12"/>
        <v>14.16</v>
      </c>
      <c r="Y45" s="40">
        <f t="shared" si="13"/>
        <v>1</v>
      </c>
      <c r="Z45" s="51">
        <v>1.87</v>
      </c>
      <c r="AA45" s="40">
        <f t="shared" si="14"/>
        <v>58.44</v>
      </c>
    </row>
    <row r="46" spans="1:27" x14ac:dyDescent="0.25">
      <c r="A46" s="42" t="s">
        <v>48</v>
      </c>
      <c r="B46" s="2">
        <v>8.64</v>
      </c>
      <c r="C46" s="2">
        <v>4.12</v>
      </c>
      <c r="D46" s="2">
        <v>12.57</v>
      </c>
      <c r="E46" s="2">
        <v>9.9</v>
      </c>
      <c r="F46" s="2">
        <v>1</v>
      </c>
      <c r="G46" s="2">
        <v>64.77</v>
      </c>
      <c r="H46" s="2"/>
      <c r="I46" s="42" t="s">
        <v>48</v>
      </c>
      <c r="J46" s="2">
        <f t="shared" si="5"/>
        <v>8.64</v>
      </c>
      <c r="K46" s="2">
        <f t="shared" si="19"/>
        <v>4.12</v>
      </c>
      <c r="L46" s="1" t="str">
        <f t="shared" si="7"/>
        <v>FALSE</v>
      </c>
      <c r="M46" s="2">
        <f t="shared" si="15"/>
        <v>12.57</v>
      </c>
      <c r="N46" s="2">
        <f t="shared" si="16"/>
        <v>9.9</v>
      </c>
      <c r="O46" s="2">
        <f t="shared" si="17"/>
        <v>1</v>
      </c>
      <c r="P46" s="1" t="str">
        <f t="shared" si="8"/>
        <v>TRUE</v>
      </c>
      <c r="Q46" s="2">
        <f t="shared" si="18"/>
        <v>64.77</v>
      </c>
      <c r="R46" s="2"/>
      <c r="S46" s="47" t="s">
        <v>48</v>
      </c>
      <c r="T46" s="40">
        <f t="shared" si="20"/>
        <v>8.64</v>
      </c>
      <c r="U46" s="40">
        <f t="shared" si="10"/>
        <v>4.12</v>
      </c>
      <c r="V46" s="52">
        <v>8.36</v>
      </c>
      <c r="W46" s="40">
        <f t="shared" si="11"/>
        <v>12.57</v>
      </c>
      <c r="X46" s="40">
        <f t="shared" si="12"/>
        <v>9.9</v>
      </c>
      <c r="Y46" s="40">
        <f t="shared" si="13"/>
        <v>1</v>
      </c>
      <c r="Z46" s="51">
        <v>2.0699999999999998</v>
      </c>
      <c r="AA46" s="40">
        <f t="shared" si="14"/>
        <v>64.77</v>
      </c>
    </row>
    <row r="47" spans="1:27" x14ac:dyDescent="0.25">
      <c r="A47" s="42" t="s">
        <v>49</v>
      </c>
      <c r="B47" s="2">
        <v>12.69</v>
      </c>
      <c r="C47" s="2">
        <v>4.12</v>
      </c>
      <c r="D47" s="2">
        <v>11.41</v>
      </c>
      <c r="E47" s="2">
        <v>18.579999999999998</v>
      </c>
      <c r="F47" s="2">
        <v>1</v>
      </c>
      <c r="G47" s="2">
        <v>53.19</v>
      </c>
      <c r="H47" s="2"/>
      <c r="I47" s="42" t="s">
        <v>49</v>
      </c>
      <c r="J47" s="2">
        <f t="shared" si="5"/>
        <v>12.69</v>
      </c>
      <c r="K47" s="2">
        <f t="shared" si="19"/>
        <v>4.12</v>
      </c>
      <c r="L47" s="1" t="str">
        <f t="shared" si="7"/>
        <v>FALSE</v>
      </c>
      <c r="M47" s="2">
        <f t="shared" si="15"/>
        <v>11.41</v>
      </c>
      <c r="N47" s="2">
        <f t="shared" si="16"/>
        <v>18.579999999999998</v>
      </c>
      <c r="O47" s="2">
        <f t="shared" si="17"/>
        <v>1</v>
      </c>
      <c r="P47" s="1" t="str">
        <f t="shared" si="8"/>
        <v>TRUE</v>
      </c>
      <c r="Q47" s="2">
        <f t="shared" si="18"/>
        <v>53.19</v>
      </c>
      <c r="R47" s="2"/>
      <c r="S47" s="47" t="s">
        <v>49</v>
      </c>
      <c r="T47" s="40">
        <f t="shared" si="20"/>
        <v>12.69</v>
      </c>
      <c r="U47" s="40">
        <f t="shared" si="10"/>
        <v>4.12</v>
      </c>
      <c r="V47" s="52">
        <v>8.57</v>
      </c>
      <c r="W47" s="40">
        <f t="shared" si="11"/>
        <v>11.41</v>
      </c>
      <c r="X47" s="40">
        <f t="shared" si="12"/>
        <v>18.579999999999998</v>
      </c>
      <c r="Y47" s="40">
        <f t="shared" si="13"/>
        <v>1</v>
      </c>
      <c r="Z47" s="51">
        <v>2.13</v>
      </c>
      <c r="AA47" s="40">
        <f t="shared" si="14"/>
        <v>53.19</v>
      </c>
    </row>
    <row r="48" spans="1:27" x14ac:dyDescent="0.25">
      <c r="A48" s="42" t="s">
        <v>50</v>
      </c>
      <c r="B48" s="2">
        <v>11.32</v>
      </c>
      <c r="C48" s="2">
        <v>4.7699999999999996</v>
      </c>
      <c r="D48" s="2">
        <v>12.86</v>
      </c>
      <c r="E48" s="2">
        <v>8.5</v>
      </c>
      <c r="F48" s="2">
        <v>1</v>
      </c>
      <c r="G48" s="2">
        <v>62.55</v>
      </c>
      <c r="H48" s="2"/>
      <c r="I48" s="42" t="s">
        <v>50</v>
      </c>
      <c r="J48" s="2">
        <f t="shared" si="5"/>
        <v>11.32</v>
      </c>
      <c r="K48" s="2">
        <f t="shared" si="19"/>
        <v>4.7699999999999996</v>
      </c>
      <c r="L48" s="1" t="str">
        <f t="shared" si="7"/>
        <v>FALSE</v>
      </c>
      <c r="M48" s="2">
        <f t="shared" si="15"/>
        <v>12.86</v>
      </c>
      <c r="N48" s="2">
        <f t="shared" si="16"/>
        <v>8.5</v>
      </c>
      <c r="O48" s="2">
        <f t="shared" si="17"/>
        <v>1</v>
      </c>
      <c r="P48" s="1" t="str">
        <f t="shared" si="8"/>
        <v>TRUE</v>
      </c>
      <c r="Q48" s="2">
        <f t="shared" si="18"/>
        <v>62.55</v>
      </c>
      <c r="R48" s="2"/>
      <c r="S48" s="47" t="s">
        <v>50</v>
      </c>
      <c r="T48" s="40">
        <f t="shared" si="20"/>
        <v>11.32</v>
      </c>
      <c r="U48" s="40">
        <f t="shared" si="10"/>
        <v>4.7699999999999996</v>
      </c>
      <c r="V48" s="52">
        <v>8.8000000000000007</v>
      </c>
      <c r="W48" s="40">
        <f t="shared" si="11"/>
        <v>12.86</v>
      </c>
      <c r="X48" s="40">
        <f t="shared" si="12"/>
        <v>8.5</v>
      </c>
      <c r="Y48" s="40">
        <f t="shared" si="13"/>
        <v>1</v>
      </c>
      <c r="Z48" s="51">
        <v>2.14</v>
      </c>
      <c r="AA48" s="40">
        <f t="shared" si="14"/>
        <v>62.55</v>
      </c>
    </row>
    <row r="49" spans="1:27" x14ac:dyDescent="0.25">
      <c r="A49" s="42" t="s">
        <v>51</v>
      </c>
      <c r="B49" s="2">
        <v>10.39</v>
      </c>
      <c r="C49" s="2">
        <v>6.56</v>
      </c>
      <c r="D49" s="2">
        <v>13.53</v>
      </c>
      <c r="E49" s="2">
        <v>6.7</v>
      </c>
      <c r="F49" s="2">
        <v>1.64</v>
      </c>
      <c r="G49" s="2">
        <v>60.7</v>
      </c>
      <c r="H49" s="2"/>
      <c r="I49" s="42" t="s">
        <v>51</v>
      </c>
      <c r="J49" s="2">
        <f t="shared" si="5"/>
        <v>10.39</v>
      </c>
      <c r="K49" s="2">
        <f t="shared" si="19"/>
        <v>6.56</v>
      </c>
      <c r="L49" s="1" t="str">
        <f t="shared" si="7"/>
        <v>FALSE</v>
      </c>
      <c r="M49" s="2">
        <f t="shared" si="15"/>
        <v>13.53</v>
      </c>
      <c r="N49" s="2">
        <f t="shared" si="16"/>
        <v>6.7</v>
      </c>
      <c r="O49" s="2">
        <f t="shared" si="17"/>
        <v>1.64</v>
      </c>
      <c r="P49" s="1" t="str">
        <f t="shared" si="8"/>
        <v>FALSE</v>
      </c>
      <c r="Q49" s="2">
        <f t="shared" si="18"/>
        <v>60.7</v>
      </c>
      <c r="R49" s="2"/>
      <c r="S49" s="47" t="s">
        <v>51</v>
      </c>
      <c r="T49" s="40">
        <f t="shared" si="20"/>
        <v>10.39</v>
      </c>
      <c r="U49" s="40">
        <f t="shared" si="10"/>
        <v>6.56</v>
      </c>
      <c r="V49" s="52">
        <v>9.43</v>
      </c>
      <c r="W49" s="40">
        <f t="shared" si="11"/>
        <v>13.53</v>
      </c>
      <c r="X49" s="40">
        <f t="shared" si="12"/>
        <v>6.7</v>
      </c>
      <c r="Y49" s="40">
        <f t="shared" si="13"/>
        <v>1.64</v>
      </c>
      <c r="Z49" s="51">
        <v>2.5</v>
      </c>
      <c r="AA49" s="40">
        <f t="shared" si="14"/>
        <v>60.7</v>
      </c>
    </row>
    <row r="50" spans="1:27" x14ac:dyDescent="0.25">
      <c r="A50" s="42" t="s">
        <v>52</v>
      </c>
      <c r="B50" s="2">
        <v>9.48</v>
      </c>
      <c r="C50" s="2">
        <v>2.93</v>
      </c>
      <c r="D50" s="2">
        <v>16.02</v>
      </c>
      <c r="E50" s="2">
        <v>5.66</v>
      </c>
      <c r="F50" s="2">
        <v>1.01</v>
      </c>
      <c r="G50" s="2">
        <v>63.85</v>
      </c>
      <c r="H50" s="2"/>
      <c r="I50" s="42" t="s">
        <v>52</v>
      </c>
      <c r="J50" s="2">
        <f t="shared" si="5"/>
        <v>9.48</v>
      </c>
      <c r="K50" s="2">
        <f t="shared" si="19"/>
        <v>2.93</v>
      </c>
      <c r="L50" s="1" t="str">
        <f t="shared" si="7"/>
        <v>FALSE</v>
      </c>
      <c r="M50" s="2">
        <f t="shared" si="15"/>
        <v>16.02</v>
      </c>
      <c r="N50" s="2">
        <f t="shared" si="16"/>
        <v>5.66</v>
      </c>
      <c r="O50" s="2">
        <f t="shared" si="17"/>
        <v>1.01</v>
      </c>
      <c r="P50" s="1" t="str">
        <f t="shared" si="8"/>
        <v>FALSE</v>
      </c>
      <c r="Q50" s="2">
        <f t="shared" si="18"/>
        <v>63.85</v>
      </c>
      <c r="R50" s="2"/>
      <c r="S50" s="47" t="s">
        <v>52</v>
      </c>
      <c r="T50" s="40">
        <f t="shared" si="20"/>
        <v>9.48</v>
      </c>
      <c r="U50" s="40">
        <f t="shared" si="10"/>
        <v>2.93</v>
      </c>
      <c r="V50" s="52">
        <v>9.74</v>
      </c>
      <c r="W50" s="40">
        <f t="shared" si="11"/>
        <v>16.02</v>
      </c>
      <c r="X50" s="40">
        <f t="shared" si="12"/>
        <v>5.66</v>
      </c>
      <c r="Y50" s="40">
        <f t="shared" si="13"/>
        <v>1.01</v>
      </c>
      <c r="Z50" s="51">
        <v>2.57</v>
      </c>
      <c r="AA50" s="40">
        <f t="shared" si="14"/>
        <v>63.85</v>
      </c>
    </row>
    <row r="51" spans="1:27" x14ac:dyDescent="0.25">
      <c r="A51" s="42" t="s">
        <v>53</v>
      </c>
      <c r="B51" s="2">
        <v>7.89</v>
      </c>
      <c r="C51" s="2">
        <v>1.61</v>
      </c>
      <c r="D51" s="2">
        <v>24.03</v>
      </c>
      <c r="E51" s="2">
        <v>6.02</v>
      </c>
      <c r="F51" s="2">
        <v>1.66</v>
      </c>
      <c r="G51" s="2">
        <v>58.27</v>
      </c>
      <c r="H51" s="2"/>
      <c r="I51" s="42" t="s">
        <v>53</v>
      </c>
      <c r="J51" s="2">
        <f t="shared" si="5"/>
        <v>7.89</v>
      </c>
      <c r="K51" s="2">
        <f t="shared" si="19"/>
        <v>1.61</v>
      </c>
      <c r="L51" s="1" t="str">
        <f t="shared" si="7"/>
        <v>FALSE</v>
      </c>
      <c r="M51" s="2">
        <f t="shared" si="15"/>
        <v>24.03</v>
      </c>
      <c r="N51" s="2">
        <f t="shared" si="16"/>
        <v>6.02</v>
      </c>
      <c r="O51" s="2">
        <f t="shared" si="17"/>
        <v>1.66</v>
      </c>
      <c r="P51" s="1" t="str">
        <f t="shared" si="8"/>
        <v>FALSE</v>
      </c>
      <c r="Q51" s="2">
        <f t="shared" si="18"/>
        <v>58.27</v>
      </c>
      <c r="R51" s="2"/>
      <c r="S51" s="47" t="s">
        <v>53</v>
      </c>
      <c r="T51" s="40">
        <f t="shared" si="20"/>
        <v>7.89</v>
      </c>
      <c r="U51" s="40">
        <f t="shared" si="10"/>
        <v>1.61</v>
      </c>
      <c r="V51" s="52">
        <v>11.43</v>
      </c>
      <c r="W51" s="40">
        <f t="shared" si="11"/>
        <v>24.03</v>
      </c>
      <c r="X51" s="40">
        <f t="shared" si="12"/>
        <v>6.02</v>
      </c>
      <c r="Y51" s="40">
        <f t="shared" si="13"/>
        <v>1.66</v>
      </c>
      <c r="Z51" s="51">
        <v>5.38</v>
      </c>
      <c r="AA51" s="40">
        <f t="shared" si="14"/>
        <v>58.27</v>
      </c>
    </row>
    <row r="53" spans="1:27" x14ac:dyDescent="0.25">
      <c r="A53" s="20"/>
      <c r="B53" s="43">
        <f>COUNTIF(B2:B51,1)</f>
        <v>0</v>
      </c>
      <c r="C53" s="43">
        <f t="shared" ref="C53:G53" si="21">COUNTIF(C2:C51,1)</f>
        <v>27</v>
      </c>
      <c r="D53" s="43">
        <f t="shared" si="21"/>
        <v>0</v>
      </c>
      <c r="E53" s="43">
        <f t="shared" si="21"/>
        <v>0</v>
      </c>
      <c r="F53" s="43">
        <f t="shared" si="21"/>
        <v>21</v>
      </c>
      <c r="G53" s="43">
        <f t="shared" si="21"/>
        <v>0</v>
      </c>
      <c r="H53" s="43"/>
      <c r="S53" s="44" t="s">
        <v>61</v>
      </c>
      <c r="T53" s="45">
        <f>AVERAGE(T2:T51)</f>
        <v>9.8683999999999976</v>
      </c>
      <c r="U53" s="45">
        <f t="shared" ref="U53:AA53" si="22">AVERAGE(U2:U51)</f>
        <v>3.5216000000000007</v>
      </c>
      <c r="V53" s="45">
        <f t="shared" si="22"/>
        <v>4.0854552485003008</v>
      </c>
      <c r="W53" s="45">
        <f t="shared" si="22"/>
        <v>15.693</v>
      </c>
      <c r="X53" s="45">
        <f t="shared" si="22"/>
        <v>5.3028000000000013</v>
      </c>
      <c r="Y53" s="45">
        <f t="shared" si="22"/>
        <v>1.4276</v>
      </c>
      <c r="Z53" s="45">
        <f t="shared" si="22"/>
        <v>1.3157978749739214</v>
      </c>
      <c r="AA53" s="45">
        <f t="shared" si="22"/>
        <v>62.571000000000033</v>
      </c>
    </row>
    <row r="54" spans="1:27" x14ac:dyDescent="0.25">
      <c r="A54" s="20" t="s">
        <v>212</v>
      </c>
      <c r="B54" s="25">
        <f>B53/50</f>
        <v>0</v>
      </c>
      <c r="C54" s="22">
        <f t="shared" ref="C54:G54" si="23">C53/50</f>
        <v>0.54</v>
      </c>
      <c r="D54" s="22">
        <f t="shared" si="23"/>
        <v>0</v>
      </c>
      <c r="E54" s="22">
        <f t="shared" si="23"/>
        <v>0</v>
      </c>
      <c r="F54" s="22">
        <f t="shared" si="23"/>
        <v>0.42</v>
      </c>
      <c r="G54" s="22">
        <f t="shared" si="23"/>
        <v>0</v>
      </c>
      <c r="H54" s="28"/>
      <c r="S54" s="44" t="s">
        <v>217</v>
      </c>
      <c r="T54" s="45">
        <f>STDEVA(T2:T51)</f>
        <v>1.5209306495749193</v>
      </c>
      <c r="U54" s="45">
        <f t="shared" ref="U54:AA54" si="24">STDEVA(U2:U51)</f>
        <v>3.1939588128150902</v>
      </c>
      <c r="V54" s="45">
        <f t="shared" si="24"/>
        <v>2.8071203301578334</v>
      </c>
      <c r="W54" s="45">
        <f t="shared" si="24"/>
        <v>3.7558038080946101</v>
      </c>
      <c r="X54" s="45">
        <f t="shared" si="24"/>
        <v>3.9641135303662347</v>
      </c>
      <c r="Y54" s="45">
        <f t="shared" si="24"/>
        <v>0.71064661558674724</v>
      </c>
      <c r="Z54" s="45">
        <f t="shared" si="24"/>
        <v>0.79600997537405604</v>
      </c>
      <c r="AA54" s="45">
        <f t="shared" si="24"/>
        <v>4.5970825930525709</v>
      </c>
    </row>
    <row r="55" spans="1:27" x14ac:dyDescent="0.25">
      <c r="S55" s="44" t="s">
        <v>218</v>
      </c>
      <c r="T55" s="45">
        <f>MEDIAN(T2:T51)</f>
        <v>9.8450000000000006</v>
      </c>
      <c r="U55" s="45">
        <f t="shared" ref="U55:AA55" si="25">MEDIAN(U2:U51)</f>
        <v>1</v>
      </c>
      <c r="V55" s="45">
        <f t="shared" si="25"/>
        <v>2.96</v>
      </c>
      <c r="W55" s="45">
        <f t="shared" si="25"/>
        <v>14.95</v>
      </c>
      <c r="X55" s="45">
        <f t="shared" si="25"/>
        <v>4.4249999999999998</v>
      </c>
      <c r="Y55" s="45">
        <f t="shared" si="25"/>
        <v>1.1549999999999998</v>
      </c>
      <c r="Z55" s="45">
        <f t="shared" si="25"/>
        <v>1.1549999999999998</v>
      </c>
      <c r="AA55" s="45">
        <f t="shared" si="25"/>
        <v>63.599999999999994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0. Note</vt:lpstr>
      <vt:lpstr>1. MC2</vt:lpstr>
      <vt:lpstr>2. MC2 Lab</vt:lpstr>
      <vt:lpstr>3. Code output</vt:lpstr>
      <vt:lpstr>4. mc2 Censored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2020-04-29T08:07:34Z</dcterms:created>
  <dcterms:modified xsi:type="dcterms:W3CDTF">2021-10-30T13:57:25Z</dcterms:modified>
</cp:coreProperties>
</file>