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jbeghin2\OneDrive - Iowa State University\Beghin\crispr and trade\sustainability paper\"/>
    </mc:Choice>
  </mc:AlternateContent>
  <bookViews>
    <workbookView xWindow="6278" yWindow="503" windowWidth="20520" windowHeight="7253"/>
  </bookViews>
  <sheets>
    <sheet name="final studies selection" sheetId="1" r:id="rId1"/>
    <sheet name="table  for  the paper" sheetId="8" r:id="rId2"/>
    <sheet name="statistical summary" sheetId="2" r:id="rId3"/>
  </sheets>
  <definedNames>
    <definedName name="_xlnm._FilterDatabase" localSheetId="0" hidden="1">'final studies selection'!$A$1:$W$1</definedName>
    <definedName name="_xlnm._FilterDatabase" localSheetId="1" hidden="1">'table  for  the paper'!$A$1:$J$59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5" i="1" l="1"/>
  <c r="I56" i="2" l="1"/>
  <c r="J56" i="2"/>
  <c r="K56" i="2"/>
  <c r="Q55" i="1"/>
  <c r="S19" i="2" s="1"/>
  <c r="H56" i="2"/>
  <c r="J55" i="1"/>
  <c r="R20" i="2"/>
  <c r="R21" i="2"/>
  <c r="R22" i="2"/>
  <c r="R23" i="2"/>
  <c r="Q15" i="2"/>
  <c r="Q14" i="2"/>
  <c r="Q13" i="2"/>
  <c r="Q12" i="2"/>
  <c r="Q11" i="2"/>
  <c r="Q16" i="2" l="1"/>
  <c r="G56" i="2"/>
  <c r="Q56" i="1"/>
  <c r="S20" i="2" s="1"/>
  <c r="Q59" i="1"/>
  <c r="S23" i="2" s="1"/>
  <c r="Q58" i="1"/>
  <c r="S22" i="2" s="1"/>
  <c r="Q57" i="1"/>
  <c r="S21" i="2" s="1"/>
  <c r="S55" i="1"/>
  <c r="U19" i="2" s="1"/>
  <c r="R55" i="1"/>
  <c r="T19" i="2" s="1"/>
  <c r="P55" i="1"/>
  <c r="R19" i="2" s="1"/>
  <c r="O55" i="1"/>
  <c r="Q19" i="2" s="1"/>
  <c r="I55" i="1"/>
  <c r="H55" i="1"/>
</calcChain>
</file>

<file path=xl/sharedStrings.xml><?xml version="1.0" encoding="utf-8"?>
<sst xmlns="http://schemas.openxmlformats.org/spreadsheetml/2006/main" count="1684" uniqueCount="629">
  <si>
    <t>topic</t>
  </si>
  <si>
    <t>what is estimated</t>
  </si>
  <si>
    <t>method</t>
  </si>
  <si>
    <t>GMO</t>
  </si>
  <si>
    <t>study authors and date</t>
  </si>
  <si>
    <t>Full reference</t>
  </si>
  <si>
    <t>x</t>
  </si>
  <si>
    <t>na</t>
  </si>
  <si>
    <t>commodity/food item</t>
  </si>
  <si>
    <t>apples</t>
  </si>
  <si>
    <t>WTP for novel apples</t>
  </si>
  <si>
    <t>country</t>
  </si>
  <si>
    <t>USA</t>
  </si>
  <si>
    <t>population sampled</t>
  </si>
  <si>
    <t>France</t>
  </si>
  <si>
    <t>science/technology attitude influences wtp, protest /boycott consumers</t>
  </si>
  <si>
    <t>WTP of conventional hybrid, GE, GMO improved apples</t>
  </si>
  <si>
    <t>reduced bruising and browning, reduced food waste</t>
  </si>
  <si>
    <t>hypothetical choice experiments tobit estimation</t>
  </si>
  <si>
    <t>An, Lloyd-Smith and Adamowicz (2019)</t>
  </si>
  <si>
    <t>Marette, Disdier, and Beghin (2021)</t>
  </si>
  <si>
    <t>canola oil</t>
  </si>
  <si>
    <t>WTP for GE canola oil wrt to GMO canola oil</t>
  </si>
  <si>
    <t>WTP for GE canola oil wrt to GMO canola oil and addressing hypothetical bias and strategic behavior of respondents</t>
  </si>
  <si>
    <t>An, Henry, Wiktor L. Adamowicz, and Patrick Lloyd-Smith. "Strategic behavior in stated preferences and the demand for gene-edited canola oil." mimeo (2019).</t>
  </si>
  <si>
    <t>low saturated oil content, country of origin. Canadian canola is either or both insecticide/herbicide resistant</t>
  </si>
  <si>
    <t>internet sample. 200 pre test 1500 respondents</t>
  </si>
  <si>
    <t>stated preferences with choice experiment. use software NGENE to generate a d-optimal
efficient design (zero priors) with 4 blocks and 4 choice sets in each block for canola oil. RUM approach conditional logit</t>
  </si>
  <si>
    <t>Canada</t>
  </si>
  <si>
    <t>perceptions and knowledge of Costa Rican students on benefits and risk of GE-CRISPR9 wrt application in nature conservation, animal diseases, humans and crop improvements</t>
  </si>
  <si>
    <t>no particular trait, just "better" for natural conservation, human health, or cheaper</t>
  </si>
  <si>
    <t>1144 university students from various fields stem and humanities</t>
  </si>
  <si>
    <t>Costa Rica</t>
  </si>
  <si>
    <t>no explict value but 37.1% would buy rice and beans if the price was equal to conventional, 46.5% willing to buy general ag products if same price as conventional. WTB decreases with age</t>
  </si>
  <si>
    <t>multivariate regression on a dependent attitudinal scalle variable</t>
  </si>
  <si>
    <t>Gatica-Arias, Andrés, Marta Valdez-Melara, Griselda Arrieta-Espinoza, Federico J. Albertazzi-Castro, and Johnny Madrigal-Pana. "Consumer attitudes toward food crops developed by CRISPR/Cas9 in Costa Rica." Plant Cell, Tissue and Organ Culture (PCTOC) 139, no. 2 (2019): 417-427.</t>
  </si>
  <si>
    <t>Gatica-Arias, Valdez-Melara, Arrieta-Espinoza, Albertazzi-Castro, and Madrigal-Pana. (2019)</t>
  </si>
  <si>
    <t>no explict value but 50% would buy rice and beans if the price was equal to conventional</t>
  </si>
  <si>
    <t>general population phone sample</t>
  </si>
  <si>
    <t>Wt consume and buy if better, cheaper, ag products, rice, beans with Y,N, Not sure</t>
  </si>
  <si>
    <t>Wt consume and buy if better, cheaper, ag products, rice, beans with Y,N, Not sure and attitude scale</t>
  </si>
  <si>
    <t>University students sample</t>
  </si>
  <si>
    <t>how to use these results. Presumably, there is some consumer mass willing to pay a bit more than the price of conventional is that large fraction are willing at the pivotal conventional price</t>
  </si>
  <si>
    <t>Britton and Tonsor (2019)</t>
  </si>
  <si>
    <t>RNAi</t>
  </si>
  <si>
    <t>online survey</t>
  </si>
  <si>
    <t>1018 adult Costa-Rican phone interviews</t>
  </si>
  <si>
    <t>generalized ordered logit</t>
  </si>
  <si>
    <t>Wteat beef that is RNAi</t>
  </si>
  <si>
    <t xml:space="preserve">RNAi for animal health, , cattle protection against disease, </t>
  </si>
  <si>
    <t>Britton and Tonsor (2020)</t>
  </si>
  <si>
    <t>wtp for RNAi beef</t>
  </si>
  <si>
    <t>Wtp for beef that is RNAi</t>
  </si>
  <si>
    <t>RNAi and antibiotic free/not free and different meat grades</t>
  </si>
  <si>
    <t>3000 online surveys</t>
  </si>
  <si>
    <t>choice experiment (4 design) then RUM with WTP from as logit estimation Multinomial logit (MNL) and
random parameters logit (RPL) models</t>
  </si>
  <si>
    <t>discount for rnai beef of about -3 to -5% (betarnai/beta price)</t>
  </si>
  <si>
    <t>usa</t>
  </si>
  <si>
    <t>2999 online surveys</t>
  </si>
  <si>
    <t>study number</t>
  </si>
  <si>
    <t>Busch Ryan Von Keyserlingk &amp; Weary (2021)</t>
  </si>
  <si>
    <t>consumer perception of genome editing by species (plant, animal, human) across 5 countries</t>
  </si>
  <si>
    <t>attitude for or against</t>
  </si>
  <si>
    <t>heterogenous attitudes toward the 5 GE applications, with most favorable in USA and Italy. Leat favorable application for muscle in beef and milk allergy. HIV highly accepted.</t>
  </si>
  <si>
    <t>online representative surveys</t>
  </si>
  <si>
    <t>Busch, G., Ryan, E., Von Keyserlingk, M. A., &amp; Weary, D. M. (2021). Citizen views on genome editing: effects of species and purpose. Agriculture and Human Values, 1-14.</t>
  </si>
  <si>
    <t>organic</t>
  </si>
  <si>
    <t>rice</t>
  </si>
  <si>
    <t>wtp and acceptance of cisgenic and gmo rice</t>
  </si>
  <si>
    <t>Survey Sampling International (SSI) representative samples</t>
  </si>
  <si>
    <t xml:space="preserve">cisgenic versus gmop, versus coventional with environmental benefits </t>
  </si>
  <si>
    <t>Delwaide et al. (2015)</t>
  </si>
  <si>
    <t>EU consumer acceptance of rice GMO, and cisgenic and rice with enviro. Benefits</t>
  </si>
  <si>
    <t>online survey with multiple price list and censored regression with 15 treatments. Differential of WTPs (pairwise) to estimate discount/premia for some types</t>
  </si>
  <si>
    <t>De Marchi, E., A. Cavaliere, J. Bacenetti, F. Milani, S. Pigliafreddo, and A. Banterle (2019). “Can consumer food choices contribute to reduce environmental impact? The case of cisgenic apples”. Science of The Total Environment, 681: 155-162.</t>
  </si>
  <si>
    <t>De Marchi, Cavaliere, Bacenetti, Milani, Pigliafreddo, and Banterle (2019)</t>
  </si>
  <si>
    <r>
      <t xml:space="preserve">Delwaide, Anne-Cécile, Lawton L. Nalley, Bruce L. Dixon, Diana M. Danforth, Rodolfo M. Nayga Jr, Ellen J. Van Loo, and Wim Verbeke. 2015. "Revisiting GMOs: are there differences in European consumers’ acceptance and valuation for cisgenically vs transgenically bred rice?." </t>
    </r>
    <r>
      <rPr>
        <i/>
        <sz val="10.5"/>
        <color theme="1"/>
        <rFont val="CMU Serif"/>
      </rPr>
      <t>PloS one</t>
    </r>
    <r>
      <rPr>
        <sz val="10.5"/>
        <color theme="1"/>
        <rFont val="CMU Serif"/>
      </rPr>
      <t xml:space="preserve"> 10, no. 5 (2015): e0126060.</t>
    </r>
  </si>
  <si>
    <t>consumer acceptance of cisgenic apples with environmental benefit (reduced pesticide use)</t>
  </si>
  <si>
    <t>reduced pesticide in cisgenic apples &amp; "attribute non-attendance behaviors (ignorance of some attribute)</t>
  </si>
  <si>
    <t>Italy</t>
  </si>
  <si>
    <t>hypothetical discrete choice experiment with conventional alternative plus identification of heuristics "attribute non attendnace" face to face interviews variation on brand, production, price and coo plus bayesian design</t>
  </si>
  <si>
    <t>random sample</t>
  </si>
  <si>
    <t>3 heuristics identified with different behaviors. Conventional product is preferred by choice or by ignorance (set to zero 54% of the sample)). Technology driven sub group has a small discount than the "attentive group" -0.464 versus -5.807 (table 2)</t>
  </si>
  <si>
    <t>Canada, Austria, USA, Germany, Italy</t>
  </si>
  <si>
    <t>EU countries: Belgium, France, The Netherlands, Spain and The UK.</t>
  </si>
  <si>
    <t>parallels Lusk older meta-analysis work on France with the steeper discount and highest willingness to avoid GMO. French consumers are wtp for environmental benefits</t>
  </si>
  <si>
    <t>interesting on the attribute non attendance/heuristics used by consumers</t>
  </si>
  <si>
    <t>time preference and socio-economics of preference for cisgenic v. conventional apples</t>
  </si>
  <si>
    <t>570 adults</t>
  </si>
  <si>
    <t xml:space="preserve">choice experiment face to face interviews (same survey I believe than the 1st paper) questionnaire with Consideration of Future Consequences fourteen-item scale 7Q for immediate and 7 for future-oriented </t>
  </si>
  <si>
    <t>De Marchi, E., A. Cavaliere, and A. Banterle (2020). “Consumers’ Choice Behavior for Cisgenic Food: Exploring the Role of Time Preferences.” Applied Economic Perspectives and Policy, doi:10.1002/aepp.13043.</t>
  </si>
  <si>
    <t>cisgenic vesus conventional and interaction with time preferemce and socio demographics</t>
  </si>
  <si>
    <t>De Marchi, Elisa, Alessia Cavaliere, and Alessandro Banterle. "Identifying Motivations for Acceptance of Cisgenic Food: Results from a Randomized Controlled Choice Experiment." Journal of Agricultural and Resource Economics Preprints (2020).</t>
  </si>
  <si>
    <t xml:space="preserve">18 yo and older. Nothing is said on sampling </t>
  </si>
  <si>
    <t>18 yo and older in Milan random sampling</t>
  </si>
  <si>
    <t>conventional/ hybrids</t>
  </si>
  <si>
    <t>hypothetical choice experiment with face to face surveys RUM model with error component</t>
  </si>
  <si>
    <t>different sample as the other 2 studies, no analysis of socio demographics, desirability bias potential mentioned with gface to face, no check on prior information, price choices limited</t>
  </si>
  <si>
    <t>Edenbrandt, Anna Kristina. 2018. "Demand for pesticide-free, cisgenic food? Exploring differences between consumers of organic and conventional food." British Food Journal (2018).</t>
  </si>
  <si>
    <t>Edenbrandt (2018)</t>
  </si>
  <si>
    <t>WTP for cisgenic food that are pesticide free relative to conventional food and consumer segments</t>
  </si>
  <si>
    <t>trait(s)</t>
  </si>
  <si>
    <t xml:space="preserve">pesticide free or not, cisgenic, transgenic or conventional, price, domestic/imported, loaf/sliced </t>
  </si>
  <si>
    <t>Denmark</t>
  </si>
  <si>
    <t>consumer panelsby GfK ConsumerScan Denmark</t>
  </si>
  <si>
    <t>781 adult respondents</t>
  </si>
  <si>
    <t>sample size (kept)</t>
  </si>
  <si>
    <t>disutility impact of technology is signifcant (ly negative) for all models (around -1.10 to -1.29) as large as price disutility (cisgenic relative to conventional) . Education decreases the disutility by 0.29. low time preference increases disutility; youth too. Income increases discount not sure of units</t>
  </si>
  <si>
    <t>estimated values</t>
  </si>
  <si>
    <t>NPETs/NBTs (a a group), rnai, cisgenic</t>
  </si>
  <si>
    <t>GE</t>
  </si>
  <si>
    <t>cisgenic</t>
  </si>
  <si>
    <t>Edenbrandt, Anna Kristina, Lisa A. House, Zhifeng Gao, Mercy Olmstead, and Dennis Gray. 2018. "Consumer acceptance of cisgenic food and the impact of information and status quo." Food Quality and Preference 69 (2018): 44-52</t>
  </si>
  <si>
    <t xml:space="preserve">Edenbrandt, House, Gao, Olmstead, and Gray. 2018. </t>
  </si>
  <si>
    <t>cad $1.20 to $2.14 more per litre for GE canola oil, a premium of 27-47% over average canola oil prices in Canada The marginal WTP for canola
oil with half the saturated fat ranges from $1.04 to $1.50 CAD per liter. the price for a litre of canola oil in Canada can range from $1.50 CAD (no name bulk size) to over $10 CAD (organic) with
an average price of approximately $4-5 CAD</t>
  </si>
  <si>
    <t>trying to correct for hypothetical bias by random assignment to price, provision effects, no effects.</t>
  </si>
  <si>
    <t>perceptions and knowledge of Costa Ricans on benefits and risk of GE-CRISPR9 wrt application in nature conservation, animal diseases, humans and crop improvements</t>
  </si>
  <si>
    <t>important framing effects with messages and variation with multiple attributes (RNAi, antibiotic, beeef quality). Age, female affects Wtpurchase and eat negatively, education positively</t>
  </si>
  <si>
    <t>resistance for wheat mildew, HIV human, milk allergy, muscle growth cattle, PRRSV in pig (porcine reproductive and respiratory syndrome)</t>
  </si>
  <si>
    <t>online surveys in 5 countries (Canada, Austria, USA, Germany, Italy). Scale wrong to right likert scale 1-7. and evaluation of perceived risk and benefits. Factor and cluster analysis</t>
  </si>
  <si>
    <t>wt buy relative to conventional</t>
  </si>
  <si>
    <t>treatments:market price,production technology conventional or cisgenic brand, “no brand” or “Melinda” COO, Italy, Germany, and China</t>
  </si>
  <si>
    <t>the role of health and environmental benefits with cisgenic apples 4 treatments (basic information treatments, naturalness treatment, health, and environment
treatments)</t>
  </si>
  <si>
    <t>826 adults</t>
  </si>
  <si>
    <t>discount for technology is from -3.669 (model 1) to -3.328 (1+naturalness, -0.995 (1+health), -.456 (1+environment) message. No buy discount is above health and environment so there is a market. Not sure of the units (euros?)</t>
  </si>
  <si>
    <t xml:space="preserve">(comparison or trait), model 1 model 2 3 segments Transgenics over conventional −17.27*** −10.96***−16.47***−28.69*** Cisgenics over conventionalᵇ -7.69*** −4.97 −4.53 −31.74*** Transgenics over cisgenicsᶜ −9.58*** −5.99 −11.93*** 3.05 Pesticide-freed 0.22 −4.13* 3.39 −7.11 Pesticide-free by cisgenic methodsᵉ 5.97** 1.72 3.43 29.21*** Transgenicsandpesticide-free over conventionalᶠ −17.05*** -15.09*** −13.07*** −35.80*** Cisgenic and pesticide-free over conventionalᵍ −1.72 −3.25 −1.11 −2.53 Organic over conventionalʰ 15.93*** 3.28 16.19*** 39.69*** 
 Cisgenic and pesticide-free over organicⁱ −17.65*** −6.54** −17.30*** −42.21***
 </t>
  </si>
  <si>
    <t>segmented consumers based on organic milk because organic rye is small share. Got rid of extensive margin (no purchase). Transgenic strongly disliked more than cisgenic. Heterogeneity formalized by signifcant variance. Price response is small. Looks at labeling or not and market share. no cost of information. pesticide free less valued than organic.</t>
  </si>
  <si>
    <t>remarks</t>
  </si>
  <si>
    <t>wtp for cisgenic food (grapes)</t>
  </si>
  <si>
    <t>wtp for grapes and with variation in seed attributes and 2 traditional grapes (muscadine, Thompson-table grape) and interaction</t>
  </si>
  <si>
    <t>production process, seed(less) (small, large, none)</t>
  </si>
  <si>
    <t>854 muscadine, 900 table grapes</t>
  </si>
  <si>
    <t>online survey, southern US region</t>
  </si>
  <si>
    <t>US, south region</t>
  </si>
  <si>
    <t xml:space="preserve">key results WTP is smallest for transgenic, then cisgenic, then conventonal but all higher than opt out. WTP base (1.99 and 2.02 for table, 2.52 and 2.61 for muscadine. discounts transgenic=-0.72, -0.51 table, -0.84 and -0.64 muscadine; discount cisgenic= -.23 and -.22 for table, -.84 and -.64 for muscadine), seed-production method interaction not large. seedless is largest booster of WTP </t>
  </si>
  <si>
    <t>typical over-representaton of female in sample and overly white for the south. Potential conclusion that adding an improvement is key (seedless here), see also Marette, and Colson et al. on vegetables. Also issue of status quo || to collapse (loss of an option brought back by GM or npets seens as a positive. collapse is the extreme case of losing all attributes.</t>
  </si>
  <si>
    <t>De Steur, H., Blancquaert, D., Strobbe, S., Feng, S., Buysse, J., Stove, C., Lambert, W., Van Der Straeten, D. and Gellynck, X., 2016. Consumer acceptance and willingness-to-pay for genetically modified foods with enhanced vitamin levels. Genetically Modified Organisms in Food: Production, Safety, Regulation and Public Health; Elsevier Academic Press: Amsterdam, Netherlands, pp.195-206.</t>
  </si>
  <si>
    <t>De Steur et al. (2016)</t>
  </si>
  <si>
    <t>wtp and acceptance of fortified food via biotech</t>
  </si>
  <si>
    <t>bio-fortified with vitamins</t>
  </si>
  <si>
    <t>19 studies</t>
  </si>
  <si>
    <t>meta analysis/ systematic review. Colson's work is the only intragenic reviewed</t>
  </si>
  <si>
    <t>Consumer acceptance and WTP for transgenic and cisgenic food with enhanced vitamin levels</t>
  </si>
  <si>
    <t>intragenic</t>
  </si>
  <si>
    <t>varies by study</t>
  </si>
  <si>
    <t>review premia for bio-fortified food. See review of Colson et al 2011 jare paper for the WTP value</t>
  </si>
  <si>
    <t>Colson, Huffman, and Rousu (2011)</t>
  </si>
  <si>
    <t>Colson, Gregory J., Wallace E. Huffman, and Matthew C. Rousu. "Improving the nutrient content of food through genetic modification: Evidence from experimental auctions on consumer acceptance." Journal of Agricultural and Resource Economics (2011): 343-364.</t>
  </si>
  <si>
    <t>tomato, broccoli, potato</t>
  </si>
  <si>
    <t>WTP for these fortified food (anti-oxydant and vitamins)</t>
  </si>
  <si>
    <t>US, China, France, NZ, for GMO, only US for intragenic</t>
  </si>
  <si>
    <t>US (Harrisburg Pennsylvania, Des Moines, IA)</t>
  </si>
  <si>
    <t>2 urban centers in US, randomly chosen  phone call to recruit  by independent survey agency</t>
  </si>
  <si>
    <t>nth price auction mechanism to reveal WTP plus bayesian economtrics to account for censoring of bids, commodity fixed effects, bidding-round fixed effects and unobserved correlation across rounds. Fixed payment to all participants, plus 3 information treatments (pro/anti gmo, verifiable-3d party).</t>
  </si>
  <si>
    <t>labels on goods fortification and production process (no info, GM free, gm, intragenic)</t>
  </si>
  <si>
    <t>190 participants</t>
  </si>
  <si>
    <t>significant premium for intragenic fortified against plain w/o=1.22 (broccoli), 1.15$ (tomato), 1.16 (potato) with pro biotech message. No infor just potato (1.21) signifcant.  Signifcant transgenic fortifed against conventionalw/o= 0.49 for broccoli with pro biotec message. in intragenic, fortified valued 1.17 (potato) no message, 0.78 (broccoli), 1.02 tomato, 0.95 potato with pro biotech message; for transgenic fortified valued  0.55 for broccoli, 0.51 for tomato with pro biotech message</t>
  </si>
  <si>
    <t>Colson and Huffman (2011)</t>
  </si>
  <si>
    <t>WTP for vitamin and anti-oxydant fortified food (tomatoes, broccoli and potatoes) transgenic and intragenic with control of informaton</t>
  </si>
  <si>
    <t>WTP for vitamin and antioxydant fortified food (all combined) transgenic and intragenic with control of informaton</t>
  </si>
  <si>
    <t>formalized experiments and long description in  the paper. Some bayesian estimation to capture censoring of zero bids. Crowding with 3 types of messagses reduces wtp for the enhanced food</t>
  </si>
  <si>
    <t>wtp for fortified food with technology and information treatment</t>
  </si>
  <si>
    <t>191 participants</t>
  </si>
  <si>
    <t>in %: All treatments 25 (intragenic fortified-conv without) 5 (transgenic enhanced-plain conventional)
No information 31 26 Pro-biotech only 63 19    Anti-biotech only −12 −18
Pro- and anti-biotech 19 3   Pro- and anti-biotech and verifiable 18 −8</t>
  </si>
  <si>
    <t>3 urban centers in US, randomly chosen  phone call to recruit  by independent survey agency</t>
  </si>
  <si>
    <t>interesting table 2 showing that a large segment (48-50%)prefer intragenic enhanced over plain label, for most information treatment except just anti biotech</t>
  </si>
  <si>
    <t>Edenbrandt, A. K., C. Gamborg, and B. J. Thorsen (2018). “Consumers’ Preferences for Bread: Transgenic, Cisgenic, Organic or Pesticide-free?”Journal of Agricultural Economics 69(1): 121-141.</t>
  </si>
  <si>
    <t>Edenbrandt, Gamborg, and Thorsen (2018)</t>
  </si>
  <si>
    <t>wtp for bread under price, technology, and packaging treatments</t>
  </si>
  <si>
    <t>revealed preference on rye bred purchase plus choice experiments, both  with RUM on price and characteristics</t>
  </si>
  <si>
    <t>RUM results show lower disutulity for cisgenic (-0.84) than transgenic (-1.80) but both larger than do not buy (-0.76). Large std deviation suggests hetergeneity of consumers. Pesticide free transgenic reduces the discount by 0.5 and makes it attractive (better than do not buy)</t>
  </si>
  <si>
    <t>consumer panels by GfK ConsumerScan Denmark to match revealed and stated preferences</t>
  </si>
  <si>
    <t>Farid, Mohamed, Jianfei Cao, Yeongjoo Lim, Teruyo Arato, and Kota Kodama. 2020 "Exploring factors affecting the acceptance of genetically edited food among youth in Japan." International journal of environmental research and public health 17, no. 8 (2020): 2935.</t>
  </si>
  <si>
    <t xml:space="preserve">Farid, Cao,  Lim,  Arato, and Kodama (2020) </t>
  </si>
  <si>
    <t>Japan</t>
  </si>
  <si>
    <t>double survey plus intervention in between to measure impact of science commuication with structural equation modeling and estimation on adoption rate</t>
  </si>
  <si>
    <t>University students online surveys</t>
  </si>
  <si>
    <t>focus on technology and its risks and benefits (human health, animal health and comfort, effect on the local economy and agriculture, and solving hunger)</t>
  </si>
  <si>
    <t>estimates of impacts of factors caturing KN, ATT, PR,PB, TR eventually on WTP. Perceived benefit  has a coefficient of 0.437 on WTP and risk -0.194. Not sure how to read these. ATT affects knowledge and trust eventually to WTP, 24% (surbey 1) and 41% (survey 2) of respondents willing to buy GE food.</t>
  </si>
  <si>
    <t>unsual path model estimation (no equation to see how it is done. Almost looks like partial correlations between factors and attitide ratings and WTP. Communication matters here (in between the 2 surveys)</t>
  </si>
  <si>
    <t>Knowledge, Attitude Towards Technology, Perceived Benefits, Perceived Risks, Trust, and Willingness to Purchase, and role of information on these (2 surveys)</t>
  </si>
  <si>
    <t>Ferrari, Linda, Chad M. Baum, Alessandro Banterle, and Hans De Steur. (2020). "Attitude and labelling preferences towards gene-edited food: a consumer study amongst millennials and Generation Z." British Food Journal (2020).</t>
  </si>
  <si>
    <t xml:space="preserve">Ferrari, Baum, Banterle, and De Steur (2020) </t>
  </si>
  <si>
    <t>Acceptance of gene edited food and conditioning factors</t>
  </si>
  <si>
    <t>consumer attitudes for GE food and labelling and influences of educational background,  bjective/subjective knowledge, environmental concern and socio-demographics</t>
  </si>
  <si>
    <t>attitude for or against GE and labeling preference</t>
  </si>
  <si>
    <t>GE generic then environmental concerns, objective knowledge on GE.</t>
  </si>
  <si>
    <t>Belgium, Netherlands</t>
  </si>
  <si>
    <t>Generation Z and millenials</t>
  </si>
  <si>
    <t>a lot of comparison to GMO in the text and guiding the specification of conditioning factor (risk, knowledge).</t>
  </si>
  <si>
    <t>findings more than estimates: knowledge on GE and GMO was good (4.9/6), ok, on GMO policy Belgians more knowledgeabl ethan Dutch, attitudes on risk and pro/against GE and GMO are near the middle in likert scale. GE and GMO should be labelled but limited support for same label. Positive towards GE explained by objective knowledge and negatively by env. concerns. attitude to GE explains GE labels (negative influence). No difference in generation or country</t>
  </si>
  <si>
    <t>us consumers perception and attitudes wrt RNAi in beef products, willingness to eat (WTEat)</t>
  </si>
  <si>
    <r>
      <t xml:space="preserve">Ishii, T., &amp; Araki, M. (2016). Consumer acceptance of food crops developed by genome editing. </t>
    </r>
    <r>
      <rPr>
        <i/>
        <sz val="10.5"/>
        <color theme="1"/>
        <rFont val="CMU Serif"/>
      </rPr>
      <t>Plant cell reports</t>
    </r>
    <r>
      <rPr>
        <sz val="10.5"/>
        <color theme="1"/>
        <rFont val="CMU Serif"/>
      </rPr>
      <t xml:space="preserve">, </t>
    </r>
    <r>
      <rPr>
        <i/>
        <sz val="10.5"/>
        <color theme="1"/>
        <rFont val="CMU Serif"/>
      </rPr>
      <t>35</t>
    </r>
    <r>
      <rPr>
        <sz val="10.5"/>
        <color theme="1"/>
        <rFont val="CMU Serif"/>
      </rPr>
      <t>(7), 1507-1518.</t>
    </r>
  </si>
  <si>
    <t>Ishii and Araki (2016)</t>
  </si>
  <si>
    <t>constraints on consumer acceptance of ge food</t>
  </si>
  <si>
    <t>improved nutrition value, higher yields, pest and disease resistance and increased tolerance to environmental changes</t>
  </si>
  <si>
    <t>NA review article</t>
  </si>
  <si>
    <t>review of issues with ethics, risk assessment etc</t>
  </si>
  <si>
    <r>
      <t xml:space="preserve">Kato-Nitta, Naoko, Yusuke Inagaki, Tadahiko Maeda, and Masashi Tachikawa. 2021. "Effects of information on consumer attitudes towards gene-edited foods: a comparison between livestock and vegetables." </t>
    </r>
    <r>
      <rPr>
        <i/>
        <sz val="10.5"/>
        <color theme="1"/>
        <rFont val="CMU Serif"/>
      </rPr>
      <t>CABI Agriculture and Bioscience</t>
    </r>
    <r>
      <rPr>
        <sz val="10.5"/>
        <color theme="1"/>
        <rFont val="CMU Serif"/>
      </rPr>
      <t xml:space="preserve"> 2, no.1 (2021): 1-12.</t>
    </r>
  </si>
  <si>
    <t>Kato-Nitta, Inagaki, Maeda, and Tachikawa (2021)</t>
  </si>
  <si>
    <t>acceptability of these two products and how information influence the acceptability/attitudes</t>
  </si>
  <si>
    <t xml:space="preserve">attitudes and information provision on GE livestock  (pig) and vegetables (tomatoes) in Japan using a web survey.  Major concern is the concern to change appearance of animals </t>
  </si>
  <si>
    <t>NA</t>
  </si>
  <si>
    <t>Japanese adults 20-69 yo, done by a survey company, follows 2015 census regional weights, pretty representative</t>
  </si>
  <si>
    <t>4514 (2288 amimal and 2226 tomatos</t>
  </si>
  <si>
    <t>multivariate analysis on data collected in online surveys with hypotheses plants and animals are different, scientific knowledge influences preferences</t>
  </si>
  <si>
    <t>GE vegetable more acceptable/benefitial than GE pig/meat for most attributes. Science literacy influences the acceptability of GE vegetable positively for all attributes and animal for disease resitance</t>
  </si>
  <si>
    <t>increasing size; more resistant to disease; better nutritional value and taste</t>
  </si>
  <si>
    <r>
      <t xml:space="preserve">Kato-Nitta, Naoko, Tadahiko Maeda, Yusuke Inagaki, and Masashi Tachikawa. 2019. "Expert and public perceptions of gene-edited crops: attitude changes in relation to scientific knowledge." </t>
    </r>
    <r>
      <rPr>
        <i/>
        <sz val="10.5"/>
        <color theme="1"/>
        <rFont val="CMU Serif"/>
      </rPr>
      <t>Palgrave Communications</t>
    </r>
    <r>
      <rPr>
        <sz val="10.5"/>
        <color theme="1"/>
        <rFont val="CMU Serif"/>
      </rPr>
      <t xml:space="preserve"> 5, no. 1 (2019): 1-14.</t>
    </r>
  </si>
  <si>
    <t>Kato-Nitta, Maeda, Inagaki, and Tachikawa. (2019)</t>
  </si>
  <si>
    <t xml:space="preserve">risk, benefit, and value perceptions </t>
  </si>
  <si>
    <t>acceptability of GE relative to GMO and conventional looking at risk , benfit and value  perceptions of consumers split into 3 groups</t>
  </si>
  <si>
    <t>The conventional and GMO comparison was only used in the informaton provision, not in the value elicitation. same authors have a 2d paper on another commodity</t>
  </si>
  <si>
    <t>expert and public attitudes toward  gene editing to agricultural crops compared GMO and conventional breeding in 3 groups molecular biology experts, experts in other fields, and lay public. Also use and test of information deficit model (for lay consumers)</t>
  </si>
  <si>
    <t>adult population sampled by a survey company. Quasi representative sample for large sample (3000), then not representative for experts (2 groups 111 molecular bio, 86 other fields)</t>
  </si>
  <si>
    <t>2 online surveys and multivariate analysis with expert, lay public and before and after information provided on biotech</t>
  </si>
  <si>
    <t>Norwegian Biotechnology Advisory Board (NBAB). 2020</t>
  </si>
  <si>
    <t>reduced pesticide, crop loss, climate adaptation, higher yield , improving animal and fish health , reduced envir impact of aquaculture</t>
  </si>
  <si>
    <t>Norwegian consumers attitudes toward ge in plants, livestock and fish with 10 different traits</t>
  </si>
  <si>
    <t>Norwegian Biotechnology Advisory Board (NBAB). 2020. Norwegian consumers’ attitudes toward gene editing in Norwegian agriculture and aquaculture.</t>
  </si>
  <si>
    <t>attitudes and WTP for GE goods</t>
  </si>
  <si>
    <t>Norway</t>
  </si>
  <si>
    <t>2016 respondents, nationally representative of age, gender and geographical region from online IPSOS panel but education higher than country average</t>
  </si>
  <si>
    <t>focus groups and qualitative and quantitative surveys and ANOVA</t>
  </si>
  <si>
    <t xml:space="preserve">attitudes in favor for  animal welfare, health, environment improvements, against appearance changing for ag, aimals or increasing production traits in animal or affect their welfare negatively. most consumers have risk concerns on negative effects on health and environment. trust for local research (home bias), distrust for "global" market and producers. Trust in norwegian governance-approval process, in favor of labelling (ge v gmo, and traits). WTP variations are limited for close-substitutes nonGE, or GE with benefits. Knowledge on biotech is a key factor to be in favor of GE. trivial trait (color) are not acceptable with ge. limited distinction between plant and animal, except for GE-induced size/yield. mild gender diff (women more negative than men when all are negative) </t>
  </si>
  <si>
    <t>20 in focus groups, 2,000 online panel</t>
  </si>
  <si>
    <t>McFadden et al. (2021)</t>
  </si>
  <si>
    <t>Muringai, Fan, &amp; Goddard. (2020)</t>
  </si>
  <si>
    <t>Narh et al. (2019)</t>
  </si>
  <si>
    <t>Nkott and Temple (2021)</t>
  </si>
  <si>
    <t>Pruitt, Melton, &amp; Palma (2021)</t>
  </si>
  <si>
    <t>Schaart (2004)</t>
  </si>
  <si>
    <t>Schenk et al. (2011)</t>
  </si>
  <si>
    <t>Shew et al. (2018)</t>
  </si>
  <si>
    <t>Shew et al. (2017)</t>
  </si>
  <si>
    <t>Shew et al. (2016)</t>
  </si>
  <si>
    <t>Son and Lim (2021)</t>
  </si>
  <si>
    <t>Tsiboe et al. (2017)</t>
  </si>
  <si>
    <t>Vasquez Arreaga (2020)</t>
  </si>
  <si>
    <t>Yang and Hobbs (2020a)</t>
  </si>
  <si>
    <t>Yang and Hobbs (2020b)</t>
  </si>
  <si>
    <t>Yunes et al. (2019)</t>
  </si>
  <si>
    <t>Yunes et al. (2021)</t>
  </si>
  <si>
    <t>Narh, A., L.L. Nalley, B. Dixon, H. Snell, &amp; R.M. Nayga Jr. A multi-country study of the willingness-to-consume alternative (RNAi and CRISPR) genetically modified food. Poster at 2019 AAEA meetings</t>
  </si>
  <si>
    <t>Pruitt, J.R., K.M. Melton, &amp; M.A. Palma. 2021. Does Physical Activity Influence Consumer Acceptance of Gene-edited Food? Sustainability. 13(x)</t>
  </si>
  <si>
    <t>Schaart, J.G. (2004). Towards consumer-friendly cisgenic strawberries which are less susceptible to Botrytis cinerea. Ph.D. Thesis. Wageningen University</t>
  </si>
  <si>
    <t>Schenk, Martijn F., Marinus P. van der Maas, Marinus JM Smulders, Luud JWJ Gilissen, Arnout RH Fischer, Ivo A. van der Lans, Evert Jacobsen, and Lynn J. Frewer. "Consumer attitudes towards hypoallergenic apples that alleviate mild apple allergy." Food Quality and Preference 22, no. 1 (2011): 83-91.</t>
  </si>
  <si>
    <t>Tsiboe, Francis, Lawton L. Nalley, Bruce L. Dixon, Diana Danforth, Anne-Cécile Delwaide, and Rodolfo M. Nayga. "Ghanaian Consumers’ Attitudes toward Cisgenic Rice: Are all Genetically Modified Rice the Same?." Ghana Journal of Development Studies 14, no. 1 (2017): 1-18.</t>
  </si>
  <si>
    <t>Vasquez Arreaga, Oswaldo. CANADIAN CONSUMER PERCEPTION OF GENOME-EDITED FOOD PRODUCTS. MS Thesis. University of Saskatchewan, 2020.</t>
  </si>
  <si>
    <t>Yang, Yang, and Jill E. Hobbs. "The power of stories: Narratives and information framing effects in science communication." American Journal of Agricultural Economics 102.4 (2020): 1271-1296.</t>
  </si>
  <si>
    <t>Yunes, Maria Cristina, Dayane L. Teixeira, Marina AG von Keyserlingk, and Maria J. Hötzel. "Is gene editing an acceptable alternative to castration in pigs?." PloS one 14, no. 6 (2019): e0218176.</t>
  </si>
  <si>
    <t>Yunes, Maria Cristina, Zimbábwe Osório-Santos, Marina AG von Keyserlingk, and Maria José Hötzel. "Gene Editing for Improved Animal Welfare and Production Traits in Cattle: Will This Technology Be Embraced or Rejected by the Public?." Sustainability 13, no. 9 (2021): 4966.</t>
  </si>
  <si>
    <r>
      <t xml:space="preserve">Muringai, Violet, Xiaoli Fan, and Ellen Goddard. "Canadian consumer acceptance of gene‐edited versus genetically modified potatoes: A choice experiment approach." </t>
    </r>
    <r>
      <rPr>
        <i/>
        <sz val="10.5"/>
        <color theme="1"/>
        <rFont val="CMU Serif"/>
      </rPr>
      <t>Canadian Journal of Agricultural Economics/Revue canadienne d'agroeconomie</t>
    </r>
    <r>
      <rPr>
        <sz val="10.5"/>
        <color theme="1"/>
        <rFont val="CMU Serif"/>
      </rPr>
      <t xml:space="preserve"> 68, no. 1 (2020): 47-63.</t>
    </r>
  </si>
  <si>
    <t>WTP for three oranges produced with GE insect or GE tree to prevent citrus greening</t>
  </si>
  <si>
    <t>oranges</t>
  </si>
  <si>
    <t>WTP for oranges: either when insects are gene-edited or trees are gene-edited</t>
  </si>
  <si>
    <t>prevention of citrus greening</t>
  </si>
  <si>
    <t>hypothetical choice experiment using random utility model; specific estimation approach not disclosed</t>
  </si>
  <si>
    <t>1185 (Qualtrics via internet)</t>
  </si>
  <si>
    <t>representative US sample by age, income, and sex</t>
  </si>
  <si>
    <t>Paper is generally about effect of information about similarity of GE, GM, and conventional breeding on perceptions of similarity and perceived safety of techniques</t>
  </si>
  <si>
    <t>WTP for GM vs. gene-edited potatoes</t>
  </si>
  <si>
    <t>WTP for GM vs. GE</t>
  </si>
  <si>
    <t>Health (reduction in acrylamide levels); environmental (reduction in food waste (bruising/browning), less pesticide application).</t>
  </si>
  <si>
    <t>SAS used to generate fractional factorial design: 48 choice sets blocked into six versions. stated (i.e., hypothetical) choice experiment; random parameters logit and condition logit models</t>
  </si>
  <si>
    <t>3014 (online survey). "Generally representative" of natl. pop. in terms of HH size, gender, location.</t>
  </si>
  <si>
    <t>"generally representative" of Canadian population by gender, HH size, geographic location; respondents were more educated (more had university/graduate degrees), higher income, were older, and more households had children than national averages.</t>
  </si>
  <si>
    <t>Results reported in this sheet are mean WTP calculated for each individual respondent. Authors also interact individual characteristics with attributes to examine  heterogeneity in preferences by characteristics. See paper for these results.</t>
  </si>
  <si>
    <t>Willingness to consume rice using multiple price format for GM, CRISPR, &amp; RNAi</t>
  </si>
  <si>
    <t>Willingness to consume GM, CRISPR/RNAi</t>
  </si>
  <si>
    <t>Glyphosate resistance (GM/CRISPR), topical application of RNAi Bt</t>
  </si>
  <si>
    <t>Multiple price format willingness to consume</t>
  </si>
  <si>
    <t>CRISPR (2315); RNAi (1677)</t>
  </si>
  <si>
    <t>% Willing to consume; marginal effects of responses to New Ecological Paradigm (NEP) survey</t>
  </si>
  <si>
    <t>Australia, Belgium, Canada, France, USA</t>
  </si>
  <si>
    <t>No information</t>
  </si>
  <si>
    <t>Willingness to consume; examines GM, CRISPR, &amp; RNAi. Only a poster, so very little detail on research design elements</t>
  </si>
  <si>
    <t>Acceptability of CRISPR-CaS9 to produce rainfed rice for use in Madagascar</t>
  </si>
  <si>
    <t>Conditions that would make use of CRISPR to modify rice acceptable.</t>
  </si>
  <si>
    <t>Improved nitrogen use efficiency</t>
  </si>
  <si>
    <t>38 semi-structured interviews with seed system organizations; multistakeholder forum; rice producer survey (n = 148).</t>
  </si>
  <si>
    <t>38 interviews; 148 producer surveys</t>
  </si>
  <si>
    <t>INTERVIEWS: concerns about 1) producers' economic/physical access to seeds (61%), 2) biosafety regulation (39%); 2) strengthening innovation dissemination system (39%).  SURVEYS: low membership in producer organizations (2% of respondents), which are an important way to access information. No access to credit (76%) is another problem, given that seeds are costly (most producers save/exchange seeds rather than purchasing seed).</t>
  </si>
  <si>
    <t>Madagascar</t>
  </si>
  <si>
    <t>Various stakeholders in the rice industry; rice producers</t>
  </si>
  <si>
    <t>Willingness to pay for GE vs GMO potatoes</t>
  </si>
  <si>
    <t>Health (reduced acrylamide levels); Cosmetic (reduced bruising)</t>
  </si>
  <si>
    <t>"Choice experiment" for a potato and gift certificate of varying value</t>
  </si>
  <si>
    <t xml:space="preserve">$0.529 (se=0.153, p&lt;0.01; no demographics); $0.472 (se=0.243), p&lt;0.1; w/ demographics) </t>
  </si>
  <si>
    <t>College students, grad students, faculty staff (though mean age = 22 years, so likely really only students)</t>
  </si>
  <si>
    <t>Estimation of a Bayesian multilevel structural equation model on acceptability using data from the Eurobarometer 2010 73.1 on science.</t>
  </si>
  <si>
    <t>Attitudes and heterogeneity of attitudes at individual and national levels in EU/EU-adjacent countries using data from Eurobarometer 2010</t>
  </si>
  <si>
    <t>Resistance to apple scab and mildew</t>
  </si>
  <si>
    <t>Bayesian multilevel structural equation model </t>
  </si>
  <si>
    <t>15,650 (reported in table 1 as "Sample"--somewhat unclear because in the same table they list Luxemburg, Netherlands, Turkey, and Hugary separately)</t>
  </si>
  <si>
    <t>EU countries plus Norway, Iceland, Turkey</t>
  </si>
  <si>
    <t>See notes. Language in scenarios posed to participants = "a series of questions was asked with an initial scenario given that each individual was supposed to answer: Some European researchers think there are new ways of controlling common diseases in apples—things like scab and mildew. There are two new ways of doing this. Both mean that the
apples could be grown with limited use of pesticides, and so pesticide residues on the apples would be minimal. The first way is to introduce artificially a resistance gene from another species such as a bacterium or animal into an apple tree to make it resistant to mildew and scab (. . .) The second way is to artificially introduce a gene that exists naturally in wild/ crab apples which provides resistance to mildew and scab."</t>
  </si>
  <si>
    <t>PhD Thesis with a section reporting the results of a survey of residents of Norway, Denmark, and UK about GM strawberries</t>
  </si>
  <si>
    <t>Attitudes towards GM; willingness to buy GM strawberries with different traits; acceptability of trans- vs. cis-genic modification.</t>
  </si>
  <si>
    <t>Traits examined (note: no comparison between trans and cisgenic TK): longer-lasting, bigger &amp; redder, 20% cheaper, better tasting, lower pesticide use, organic principles, healthier</t>
  </si>
  <si>
    <t>Summary statistics of survey responses</t>
  </si>
  <si>
    <t>Attitudes towards GM: "will lead to improvements" = ~30%; "make things worse" = ~40%. Traits (would buy) = longer-lasting (~37%), bigger &amp; redder (~39%), 20% cheaper (~50%), better tasting (~52%), lower pesticide use (~58%), organic principles (~62%), healthier (~66%). Cisgenic more acceptable than trans: Completely agree = ~40%; partly agree = ~37%.</t>
  </si>
  <si>
    <t>Norway, Denmark, UK</t>
  </si>
  <si>
    <t>"Consumers" in Norway, Denmarket, UK</t>
  </si>
  <si>
    <t>Most of the thesis is about the technological development of the cisgenic strawberry. In chapter 7, &lt;3 pages are devoted to discussing the consumer survey.</t>
  </si>
  <si>
    <t>Perception of the benefits of a novel hypoallergenic apple, comparing traditional breeding with transgenic and cisgenic GM</t>
  </si>
  <si>
    <t>Choice experiment (without price); attitudes towards GM/conventional apples</t>
  </si>
  <si>
    <t>Reduced allergenicity</t>
  </si>
  <si>
    <t>Repeated measures mixed linear models</t>
  </si>
  <si>
    <t>Netherlands</t>
  </si>
  <si>
    <t>Shoppers in a supermarket</t>
  </si>
  <si>
    <t>Willingness to consume and willingness to pay for CRISPR vs. GM rice in USA, Canada, Belgium, France, and Australia</t>
  </si>
  <si>
    <t>Willingness to consume and WTP for CRISPR vs. GM rice (vs. conventional)</t>
  </si>
  <si>
    <t>Glyphosate resistance</t>
  </si>
  <si>
    <t>Multiple price list hypothetical WTP elicitation; Interval regression (WTP) and bivariate probit (WTC)</t>
  </si>
  <si>
    <t>2315 in US (451), Canada (463), Belgium (458), France (499), &amp; Australia (444)</t>
  </si>
  <si>
    <t>Recruited by SSI; no details provided about targeted participant characteristics.</t>
  </si>
  <si>
    <t xml:space="preserve">Conducted a short vs. long information treatment (p. 73 of paper); </t>
  </si>
  <si>
    <t>Willingness to consume and willingness to pay for RNAi vs. GM rice in USA, Canada, Belgium, France, and Australia</t>
  </si>
  <si>
    <t>Willingness to consume and WTP for RNAi vs. GM rice (vs. conventional)</t>
  </si>
  <si>
    <t>Bt in GM rice; RNAi for insect control.</t>
  </si>
  <si>
    <t>2077; in US (439), Canada (399), Australia (400), France (439), &amp; Belgium (400)</t>
  </si>
  <si>
    <t>Recruited by SSI; indicated targeting gender, age, education, and income to be representative of study countries</t>
  </si>
  <si>
    <t>Not sure which category RNAi should be in, re: GE vs. NPETs/NBTs</t>
  </si>
  <si>
    <t>WTP for cis/transgenic rice (vs. convention) with/without infromation about elimination of fungicides.</t>
  </si>
  <si>
    <t>Cisgenic vs. GM vs. no fungicide (presented in sequentially in a three-round process)…puzzling</t>
  </si>
  <si>
    <t>300 consumers in Jaipur</t>
  </si>
  <si>
    <t>India</t>
  </si>
  <si>
    <t>Convenience samples recruited from different locations in Jaipur.</t>
  </si>
  <si>
    <t>Authors did not present cisgenic and transgenic GM as differing only in whether introduced genes originated within the same species or not; they described cisgenic as "bred using a process in which genes are transferred between crossable organisms (same species or closely related species). The same result could be obtained by cross-breeding that occurs in nature or by traditional breeding methods but it would require a longer time frame" while not providing a specific definition of GM.</t>
  </si>
  <si>
    <t>WTP for GM vs. gene-edited soybean oil</t>
  </si>
  <si>
    <t>WTP for GM vs. GE vs. conventional</t>
  </si>
  <si>
    <t>None specified (beyond GM vs. GE vs. conventional).</t>
  </si>
  <si>
    <t>Choice experiment (hypothetical); estimation by multinomial logit by MLE</t>
  </si>
  <si>
    <t>Stratified (by gender, age) sample of 200 consumers in South Korea</t>
  </si>
  <si>
    <t>South Korea</t>
  </si>
  <si>
    <t>Stratified sample based on age and gender</t>
  </si>
  <si>
    <t>No specific trait targeted by GM/GE was mentioned in the document, so respondents likely didn't have a sense of why GM/GE technology was important. The authors also examine MWTP range (max minus min) based on a few individual characteristics, but the results are not particularly informative.</t>
  </si>
  <si>
    <t>WTP for GM, cisgenic, or environmentally beneficial rice</t>
  </si>
  <si>
    <t>WTP trans vs. cisgenic vs. conventional vs. environmentally beneficial</t>
  </si>
  <si>
    <t>rice blast fungus resistance</t>
  </si>
  <si>
    <t>Multiple price format willingness to pay for 5kg of rice</t>
  </si>
  <si>
    <t>253 university students</t>
  </si>
  <si>
    <t>Ghana</t>
  </si>
  <si>
    <t>University students</t>
  </si>
  <si>
    <t>Not entirely clear what information participants received about use of GM technology--I don't see that they were provided with text indicating that GM was used to provide rice blast fungus resistance. Some additional findings on attitudes towards cisgenic, transgenic, and GM; findings show that GM is viewed more negatively than cis or transgenic. Again, not clear how cisgenic and transgenic are different from GM; perhaps they just wanted to see how respondents reacted.</t>
  </si>
  <si>
    <t>Perceptions and willingness to consume GE and GMO (transgenic) foods</t>
  </si>
  <si>
    <t>WTC GE and GM foods</t>
  </si>
  <si>
    <t>potatoes: resistance to blackspot bruising &amp; lower levels of asparagine; apples: reduced browning; milk: dehorned cattle</t>
  </si>
  <si>
    <t>Multinomial logit; probit</t>
  </si>
  <si>
    <t>497 English-speaking Canadians</t>
  </si>
  <si>
    <t>English-speaking Canadians</t>
  </si>
  <si>
    <t>Additional research on individual characteristics reported in the paper. The variables are not named clearly, however, so I'll need to go back and look at them again. Some expected findings: neophilic consumers more WTC GE/GM; neophobic less WTC GE/GM, etc.</t>
  </si>
  <si>
    <t>Cultural values and acceptance of GE</t>
  </si>
  <si>
    <t>Factors affecting attitudes towards GE</t>
  </si>
  <si>
    <t>Survey analyzed via ordered probit</t>
  </si>
  <si>
    <t>Somewhat representative sample of Canadian adults (both French and English speaking)</t>
  </si>
  <si>
    <t>See paper for marginally significant variables (impact of hierarchical/egalitarian score, gender, presence of children)</t>
  </si>
  <si>
    <t>WTP for attributes</t>
  </si>
  <si>
    <t>non-browning; enhanced with anti-oxidants; GE vs GM vs conventional</t>
  </si>
  <si>
    <t>Hypothetical choice experiment analyzed using multinomial logit and random parameters logit</t>
  </si>
  <si>
    <t>Acceptability of GE to castrate male pigs</t>
  </si>
  <si>
    <t>Factors affecting acceptability of GE</t>
  </si>
  <si>
    <t>Avoiding boar taint</t>
  </si>
  <si>
    <t>Online survey analyzed with multinomial logistic regression</t>
  </si>
  <si>
    <t>Brazil</t>
  </si>
  <si>
    <t>Representative of population of southern Brazil by sex, age, and place of residence; higher education and less religious than population</t>
  </si>
  <si>
    <t>Also asked a set of questions about acceptability of plant/animal-based biotechnologies used in food production: highest level of acceptability was 43% (for GM vegetables with higher levels of nutrients) down to 25% for meat produced in vitro from pig stem cells). Disparity between high level of support for GE to address boar taint and low levels of support for other genetic technologies is slightly odd (unless people really care about animal welfare).</t>
  </si>
  <si>
    <t>Acceptability of GE to 1) increase muscle production; 2) increase heat tolerance; 3) eliminate the need to surgically remove horns</t>
  </si>
  <si>
    <t>Acceptability/factors affecting acceptability of GE for different purposes</t>
  </si>
  <si>
    <t>Increasing meat production, animal welfare/productivity (heat tolerance, hornlessness)</t>
  </si>
  <si>
    <t>Face-to-face interviews for qualitative analysis; online survey for quantitative analysis</t>
  </si>
  <si>
    <t>32 in interviews; 864 online surveys</t>
  </si>
  <si>
    <t>Qualitative: Attendees of university extension event; Quantitative: recruited from Instagram</t>
  </si>
  <si>
    <t>No significant difference between insect GE/tree GE in simple model. Interactions between "narrative" information exposure decreased WTP for insect GE (-$0.19/3 oranges), but information relating GE to conventional breeding counteracted the impact; In specification 2, Insect = -0.113(0.050), p&lt;0.01. Insect*I1: 0.243(0.108), p&lt;0.05</t>
  </si>
  <si>
    <t>Separate traits from breeding technology. WTP in CAD/KG; base breeding TK is conventional breeding.  Acrylamide reduction: 1.07 (0.08); Waste reduction: 0.27 (0.07); pesticide reduction: 1.07 (0.08); GM transgenic: -2.31 (0.09); GM cis/intragenic: -2.18 (0.09); Gene editing: -1.97 (0.08); all reported values are significant at p&lt;0.01</t>
  </si>
  <si>
    <t>Acceptability of cis- vs. trans-genic TK; environmental attitudes; interest in science/biotk, relationship between individual and national heterogeneity of attitudes; Cis (44.0%) vs. Trans (27.5%) said "should be encouraged." Some  difference in questions for cis- vs. trans-genic TK; 42.4% thought Transgenic is "promising"; 60.5% though Cisgenic "will be useful." See notes for additional findings related to heterogeneity (age, religion, environmental attitudes, interest in biotk are all important).</t>
  </si>
  <si>
    <t>Traditional breeding&gt;cisgenic&gt;transgenic (&gt;=preferred); consumers preferred apples that required less pesticides and that were less allergenic to people with apple allergies. Preference for attributes varied with individual characteristics (e.g., people with apple allergy strongly differentiated between apples with different levels of hypoallergenicity, whereas people not allergic did not). Results reported as significant, but p-values not reported</t>
  </si>
  <si>
    <t>WTC CRISPR (WTCCR)&gt;WTC GM by ~2-17 % pts. (Tbl1); WTCCR range = [40.3, 71.4]; belief that CRISPR &amp; GM helps, is safe &amp; familiarity with GM increases WTCCR; consumers required a discount of $4.58, $1.17, $1.59,$2.12, and $2.24 per pound for CRISPR rice compared to conventionally bred rice in the USA, Canada, Belgium, France, and Australia, respectively, compared to a discount of $4.80, $0.92, $1.60, $2.11, and $2.21 per pound for GM rice compared to conventionally bred rice (not entirely clear where these discounts are from). No information given about significance of WTP discount estimates. WTC estimates reported are all significant at p&lt;0.05.</t>
  </si>
  <si>
    <t>WTP for Bt lower then conventional by $12.56 (US), $8.97 (Canada), $7.95 (Australia), $13.35 (France), and $8.66 (Belgium); WTP for RNAi lower then conventional by $7.62, $4.38, $4.24, and $4.92 for US, Canada, Australia, and France. Belgium not significantly lower. Older respondents required less of a discount than younger respondents. All reported values in column I are significant at p&lt;0.05.</t>
  </si>
  <si>
    <t>Participants' WTP was significantly higher (than 0) for the "no fungicide" attribute and did not decrease (statistically) when the GM or cisgenic attribute was also present. WTP was less for GM/cisgenic varieties when there was no benefit provided. All reported values are significant at p&lt;0.05</t>
  </si>
  <si>
    <t>MWTP for GM and GE significantly less than conventional (presented in Korean Won) products for both soybean oil and cotton t-shirts. GM&lt;GE for soybean oil, but reversed for t-shirts (though differences between GM/GE were not tested statistically). All MWTP values are signifcant at p&lt;0.001</t>
  </si>
  <si>
    <t>WTP premium for EB=$13.75 (vs. conventional); WTP discount of $9.75 and $19.94 for cis/transgenic (vs. conventional); respondents w/ more education were WTP more for GM (vs. HS* The text says that more education=higher WTP for GM, but the estimates in the table seem to suggest that it's actually opposite--more education = higher WTP for conventional...perhaps do not discuss this finding given lack of clarity). Older participants WTP more for conventional. All findings reported here are significant at p&lt;0.05</t>
  </si>
  <si>
    <t>Summary statistics on WTC: max of 50% of respondents WTC GE/GM product (GM sweet corn); all others &lt; 50%. (However, only ~80% WTC an organic apple, 78% organic beef, 62% organic bread). Significance not reported</t>
  </si>
  <si>
    <t>Effect of individual characteristics on attitudes towards GE; positive views of science/TK highly positively related to attitudes towards GE (p&lt;0.01); people who think the risks of biotechnology outweigh benefits have significantly more negative attitudes towards GE (p&lt;0.01); Quebec residents have significantly more negative attitudes (p&lt;0.01); no other variables are significant at normal levels of significance. All reported values here are significant at p&lt;0.01</t>
  </si>
  <si>
    <t>Table 10 in paper presents WTP estimates for attributes in no information vs. 4 information treatments. GE/GM all significantly negative WTP in no info condition; information frequently reduces discount required, but does not eliminate it (still negative WTP even in info conditions). All WTP for GE/GM in no info condition (p&lt;0.01); in info conditions, p&lt;0.05) except for a condition with few observations (non-significant).</t>
  </si>
  <si>
    <t>56% of participants considered GE an acceptable method to reduce boar taint; 22% intermediate; 22% opposed. Respondents who grew up in an ag. Environment thought GE was less acceptable than those who did not. Highest reason justifying attitude towards use of GE in pigs: Acceptable: positive effects on animal welfare (63%); intermediate - potential risks GE (61%); not acceptable - dislike/oppose GM (38%). Primarily summary statistics reported.</t>
  </si>
  <si>
    <t>QUALITATIVE themes: benefits/risks of GE; GE and status quo in animal production; "naturalness" of GE and threat to animals' integrity; trustworthiness of information sources about GE. QUANTITATIVE: 73% totally/somewhat opposed to GE for muscle growth; 53% for heat resistance; 49% for horn removal. Dem. variables significantly more accepting = Men; Younger respondents; Educated; Income; ASF consumption; involvement in Ag. All quantitative relationships reported here are significant at p&lt;0.001.</t>
  </si>
  <si>
    <t>Caputo, V., J. Lusk, and V. Kilders. "Consumer Acceptance of Gene Edited Foods: A nationwide survey on US consumer beliefs, knowledge, understanding, and willingness to pay for gene-edited foods under different treatments." FMI Foundation report (2020).</t>
  </si>
  <si>
    <t>Caputo, Lusk, and Kilders (2020)</t>
  </si>
  <si>
    <t xml:space="preserve">     4487 food shoppers online</t>
  </si>
  <si>
    <t>18yo or older US shoppers,  representative sampling by Dynata, except gender income and education (typical departures)</t>
  </si>
  <si>
    <t>price, taste, organic,  production method, safe, healthy (vitamins, antioxicandts, potassium) , beneficial to animal welfare  (disease resitance) and environment (water saving)</t>
  </si>
  <si>
    <t>hypothetical discrete choice experiment online questionnaires on attitudes (ethics) etc and WTP between conventional, organic, GMO and GE goods, treatements 3 types of goods (meat, green vegetable, tomatos), 5 production methods (C, O, Gnon-GMO, MO, GE), info on GE, price levels. Cluster analysis with 3 segments of risk perception and impact of treatment, outside option use mixed logit model based on a rum. + error component</t>
  </si>
  <si>
    <t>European Food Safety Authority (EFSA). 2010. SPECIAL EUROBAROMETER 354. Food-related risks, 2010.</t>
  </si>
  <si>
    <t xml:space="preserve">European Food Safety Authority (EFSA) (2010) </t>
  </si>
  <si>
    <t>large EU survey to gather risk perception of consumers includingh GMO. Will use this wrt the 2019 EFSA publication</t>
  </si>
  <si>
    <t>risk concerns</t>
  </si>
  <si>
    <t>GMO/genetically modified organisms</t>
  </si>
  <si>
    <t>simple survey question and ANOVA</t>
  </si>
  <si>
    <t>26691 interviews</t>
  </si>
  <si>
    <t>European Food Safety Authority (EFSA). 2019. SPECIAL EUROBAROMETER Wave EB91.3. Food Safety in the EU. 2019.</t>
  </si>
  <si>
    <t>European Food Safety Authority (EFSA) (2019)</t>
  </si>
  <si>
    <t>similar idea as in 2010 and 2005</t>
  </si>
  <si>
    <t>GMO and GE</t>
  </si>
  <si>
    <t>28% concerned by GMOs, 4% concerned by Genome editing</t>
  </si>
  <si>
    <t>survey of perceived food sagety risk on GMO in 2005 and 2010, ( then in 2019 GE). In 2005 62% were concerned by GMO and then 66% on 2010 for EU27.</t>
  </si>
  <si>
    <t>representative samples in 28 EU members</t>
  </si>
  <si>
    <t>representative sample in 27 members</t>
  </si>
  <si>
    <t>Kilders, Valerie, and Vincenzina Caputo. 2021. "Is Animal Welfare Promoting Hornless Cattle? Assessing Consumer’s Valuation for Milk from Gene‐edited Cows under Different Information Regimes." Journal of Agricultural Economics (2021).</t>
  </si>
  <si>
    <t>Kilders and Caputo (2021)</t>
  </si>
  <si>
    <t>milk value (WTP) from GE cows under various treatment/regimes</t>
  </si>
  <si>
    <t>WTP for milk of ge hornless cows. (animal welfare)</t>
  </si>
  <si>
    <t>also conisders cows with horns (3 options, ge dehorned, conventional dehorned, not dehorned)</t>
  </si>
  <si>
    <t>milk from ge dehorned cows, not dehorned cows, traditionally dehorned</t>
  </si>
  <si>
    <t>1000 surveys to estimate wtp under different information regimes 9animal welfare) using parametric and semi parametric hypothetical discrete choice models.control and 4 treatments of information (none, to GE better than GMO and animal welfare)</t>
  </si>
  <si>
    <t xml:space="preserve">         information is polarising (hollowing the middle). The discount for Genome editing falls as more info is provided from -2.67 to -1.38 an discount for traditiona dehorning increases from -1.17 to -3.22. Standard deviations become larger and more significant as more info is provided. 34% with positive wtp for gene-gmo-aw. nonparaemtric show bimodal distributions in wtp for the milk</t>
  </si>
  <si>
    <t>not much on the sampling</t>
  </si>
  <si>
    <t>Kronberger, Nicole, Wolfgang Wagner, and Motohiko Nagata. (2014). "How natural is “more natural”? The role of method, type of transfer, and familiarity for public perceptions of cisgenic and transgenic modification." Science Communication 36, no. 1 (2014): 106-130.</t>
  </si>
  <si>
    <t>Kronberger, Wagner, and Nagata (2014)</t>
  </si>
  <si>
    <t>perceptions of cisgenic v transgenic and desire to see a lable or not on cisgenic</t>
  </si>
  <si>
    <t xml:space="preserve">study  1 188 students; study 2 83 non students asutrian, 123 japanese non students, efsa barometer data 13,529 </t>
  </si>
  <si>
    <t>students and non students in Austria and Japan, EU 27 countries</t>
  </si>
  <si>
    <t>a bit soft on perception and psychology. And extreme case of cross breeding human-animal</t>
  </si>
  <si>
    <t>perception for 3 types of hybrids, gene transfer (sex or ge), mention of hybrid existence, study 3 on apple cisgenic/transgenic ieurobarometer question</t>
  </si>
  <si>
    <t>simple surveys of students and then ANOVA just frequencies  from eurobarometer data, mostly simple correlations and means and frequencies.</t>
  </si>
  <si>
    <t>unfamiliar hybrid is seen more negatively; concern for ge driven hybrid, cross-breeding even less acceptable than cisgenic/sexual breeding; eurobarometer cicgenic apples are more acceptables than transgenic but still consumere would like a GMO label for both transgenic and cisgenic. In all EU countries, our example of the cisgenic production of apples receives higher support (55%) than transgenic apples (33%), with the former attracting majority support in 24 countries.</t>
  </si>
  <si>
    <t>naturalaness of ge hybrids, negative imaginary, moral acceptability, usefulness, risk, familiarity, disease resistane apple trees and redued pesticides use</t>
  </si>
  <si>
    <t>Gaskell, George, Agnes Allansdottir, Nick Allum, Paula Castro, Yilmaz Esmer, Claude Fischler, Jonathan Jackson et al. "The 2010 Eurobarometer on the life sciences." Nature biotechnology 29, no. 2 (2011): 113-114.</t>
  </si>
  <si>
    <t>Gaskell et al. (2011)</t>
  </si>
  <si>
    <t>efsa eurobarometer data 13,529</t>
  </si>
  <si>
    <t>Austria, Japan, EU 27</t>
  </si>
  <si>
    <t>De Marchi, Cavaliere, and Banterle (2020a)</t>
  </si>
  <si>
    <t>De Marchi, Cavaliere, and Banterle (2020b)</t>
  </si>
  <si>
    <r>
      <t xml:space="preserve">Lusk, J. L., &amp; Rozan, A. (2006). Consumer acceptance of ingenic foods. </t>
    </r>
    <r>
      <rPr>
        <i/>
        <sz val="10.5"/>
        <color theme="1"/>
        <rFont val="CMU Serif"/>
      </rPr>
      <t>Biotechnology Journal: Healthcare Nutrition Technology</t>
    </r>
    <r>
      <rPr>
        <sz val="10.5"/>
        <color theme="1"/>
        <rFont val="CMU Serif"/>
      </rPr>
      <t xml:space="preserve">, </t>
    </r>
    <r>
      <rPr>
        <i/>
        <sz val="10.5"/>
        <color theme="1"/>
        <rFont val="CMU Serif"/>
      </rPr>
      <t>1</t>
    </r>
    <r>
      <rPr>
        <sz val="10.5"/>
        <color theme="1"/>
        <rFont val="CMU Serif"/>
      </rPr>
      <t>(12), 1433-1434.</t>
    </r>
  </si>
  <si>
    <t>Lusk and Rozan (2006)</t>
  </si>
  <si>
    <t xml:space="preserve">Consumer acceptance of ingenic foods. </t>
  </si>
  <si>
    <t>France USA</t>
  </si>
  <si>
    <t>mail surveys random samplingfrom sampling companies</t>
  </si>
  <si>
    <t>extrae gene(s) ingenic or transgenic</t>
  </si>
  <si>
    <t>wt eat vegetable</t>
  </si>
  <si>
    <t>survey and yes no and frequencies and chis quare test</t>
  </si>
  <si>
    <t>Marette, Stephan, John Beghin, Anne-Célia Disdier, and Eliza Mojduszka.2021 "Can foods produced with new plant engineering techniques succeed in the marketplace? A case study of apples." (2021): 36-p.</t>
  </si>
  <si>
    <t>Marette, Beghin, Disdier, and Mojduszka (2021)</t>
  </si>
  <si>
    <t>WTP for GE apple and demand for apple</t>
  </si>
  <si>
    <t>emergence on market and demand</t>
  </si>
  <si>
    <t xml:space="preserve">reduced bruising/browning </t>
  </si>
  <si>
    <t>surveys (see Marette et al. 2021)</t>
  </si>
  <si>
    <t>France, USA</t>
  </si>
  <si>
    <t>use the WTP &gt;0 to derive a consumer demand (</t>
  </si>
  <si>
    <t>this is the same WTP study as Marette  Disdier Beghin but it is utiized to consruct a consumer demand using the non protext and positive segments of the WTP distribution</t>
  </si>
  <si>
    <t>Lusk, Jayson L., Brandon R. McFadden, and Norbert Wilson. "Do consumers care how a genetically engineered food was created or who created it?." Food Policy 78 (2018): 81-90.</t>
  </si>
  <si>
    <t>Lusk, McFadden, and Wilson (2018)</t>
  </si>
  <si>
    <t>heterogeneity in consumer preferences for genetic engineer food</t>
  </si>
  <si>
    <t>food</t>
  </si>
  <si>
    <t>what food, technologies , how to regulate, or the type of innovators</t>
  </si>
  <si>
    <t>consumer preferences wtp, acceptance</t>
  </si>
  <si>
    <t>representative sample us consumers monthly</t>
  </si>
  <si>
    <t>food demand surveys in the US, montly surveys, frequencies on questions agree/disagree type</t>
  </si>
  <si>
    <t>consumers make a diff between GMO and cisgenic, for regulation, but also that all techniques should be regulated on ehalth and environment outcome not on technology. If innovator is non profit or small better acceptance than monsanto. Consumers know that they do not know enough about these technologies. consumers do not discriminate well on regulation and risk levels. support same regulation for all technologies</t>
  </si>
  <si>
    <t>Mielby, Sandøe, and Lasse (2013)</t>
  </si>
  <si>
    <t>perception of cisgensis crops for less unnaturalness</t>
  </si>
  <si>
    <t>small 5X 6 or 8</t>
  </si>
  <si>
    <t>not at all representative, same education level</t>
  </si>
  <si>
    <t xml:space="preserve">5 focus groups of 6 to 8 people interviews with 3 assignments (key words associtade with GM, ranking cards showing GMO plants by decreasing order of like/dislike, </t>
  </si>
  <si>
    <t>it is diffifcult to define naturalness and human interference trans and cisgenic seems to bother people , foreign versus own genes, and features (danger to introduce a new feature)</t>
  </si>
  <si>
    <t>could maybe use this article to explain that humans have a complex heterogenous  perception of unnaturalness using several criteria and that the foreign/own gene dichotomy is only one possible among 5</t>
  </si>
  <si>
    <t>Uddin, Azhar, Karina Gallardo, Bradley J. Rickard, Julian M. Alston, and Olena Sambucci. "Are Consumers Willing to Accept Gene Edited Fruit? An Application to Quality Traits for Fresh Table Grapes." (2021).</t>
  </si>
  <si>
    <t>Uddin, Gallardo,  Rickard, Alston, and  Sambucci (2021)</t>
  </si>
  <si>
    <t>grapes</t>
  </si>
  <si>
    <t>sweeteness,  crispness,flavor, skin color, size</t>
  </si>
  <si>
    <t>GE gene / genome editing crispr talen</t>
  </si>
  <si>
    <t>online surveys and discrete choice experiment in between subject experiment then mixed logit estimation of rum and latent class model for heterogenous consumers and the source of their preferences  treatment on technology, prices and attributes. Qua;trics plus JMP app to do fractional factorial design to reduce the  number of exps to 8</t>
  </si>
  <si>
    <t>us population but higher income, more women younger whiter too, representative of population of surveys not the US</t>
  </si>
  <si>
    <t>WTP for attributes of table grapes generated by GE</t>
  </si>
  <si>
    <t>wtp for attributes (-beta attributes/beta price)  wtp conventional=4.1, GE=3.4 and 3.5, logit shows highst wtp for sweeteness, crisp and flavorful and green grapes better than amber/yellow blush. Marginal wtp for sweeteness and color is higher for Gethan for conventional hybrids, identified 3 groups of consumers` 3d group finds ge ethical, safe natural</t>
  </si>
  <si>
    <r>
      <t xml:space="preserve">Britton, Logan L., and Glynn T. Tonsor. "Consumers’ willingness to pay for beef products derived from RNA interference technology." </t>
    </r>
    <r>
      <rPr>
        <i/>
        <sz val="10.5"/>
        <color theme="1"/>
        <rFont val="CMU Serif"/>
      </rPr>
      <t xml:space="preserve">Food Quality and Preference </t>
    </r>
    <r>
      <rPr>
        <sz val="10.5"/>
        <color theme="1"/>
        <rFont val="CMU Serif"/>
      </rPr>
      <t>75 (2019): 187-197</t>
    </r>
  </si>
  <si>
    <r>
      <t xml:space="preserve">Britton, Logan L., and Glynn T. Tonsor. "US consumers' attitudes toward RNA interference technology in the beef sector." </t>
    </r>
    <r>
      <rPr>
        <i/>
        <sz val="10.5"/>
        <color theme="1"/>
        <rFont val="CMU Serif"/>
      </rPr>
      <t xml:space="preserve">Journal of Agriculture and Food Research </t>
    </r>
    <r>
      <rPr>
        <sz val="10.5"/>
        <color theme="1"/>
        <rFont val="CMU Serif"/>
      </rPr>
      <t>2 (2020): 100049.</t>
    </r>
  </si>
  <si>
    <r>
      <t xml:space="preserve">Marette, S.; Disdier, A.-C.; Beghin, J.C. A comparison of EU and US consumers’ willingness to pay for gene-edited food: evi-357 dence from apples. </t>
    </r>
    <r>
      <rPr>
        <i/>
        <sz val="10.5"/>
        <color theme="1"/>
        <rFont val="CMU Serif"/>
      </rPr>
      <t>Appetite</t>
    </r>
    <r>
      <rPr>
        <sz val="10.5"/>
        <color theme="1"/>
        <rFont val="CMU Serif"/>
      </rPr>
      <t xml:space="preserve"> 2021, 159, https://doi.org/10.1016/j.appet.2020.105064.</t>
    </r>
  </si>
  <si>
    <r>
      <t xml:space="preserve">McFadden, Brandon R., Brittany N. Anderton, Kelly A. Davidson, and John C. Bernard. "The effect of scientific information and narrative on preferences for possible gene‐edited solutions for citrus greening." </t>
    </r>
    <r>
      <rPr>
        <i/>
        <sz val="10.5"/>
        <color theme="1"/>
        <rFont val="CMU Serif"/>
      </rPr>
      <t>Applied Economic Perspectives and Policy</t>
    </r>
    <r>
      <rPr>
        <sz val="10.5"/>
        <color theme="1"/>
        <rFont val="CMU Serif"/>
      </rPr>
      <t xml:space="preserve"> (2021). DOI: 10.1002/aepp.13154</t>
    </r>
  </si>
  <si>
    <r>
      <t>Rousselière, D., &amp; Rousselière, S. (2017). Is biotechnology (more) acceptable when it enables a reduction in phytosanitary treatments? A European comparison of the acceptability of transgenesis and cisgenesis. </t>
    </r>
    <r>
      <rPr>
        <i/>
        <sz val="10.5"/>
        <color rgb="FF222222"/>
        <rFont val="CMU Serif"/>
      </rPr>
      <t>PloS one</t>
    </r>
    <r>
      <rPr>
        <sz val="10.5"/>
        <color rgb="FF222222"/>
        <rFont val="CMU Serif"/>
      </rPr>
      <t>, </t>
    </r>
    <r>
      <rPr>
        <i/>
        <sz val="10.5"/>
        <color rgb="FF222222"/>
        <rFont val="CMU Serif"/>
      </rPr>
      <t>12</t>
    </r>
    <r>
      <rPr>
        <sz val="10.5"/>
        <color rgb="FF222222"/>
        <rFont val="CMU Serif"/>
      </rPr>
      <t>(9), e0183213.</t>
    </r>
  </si>
  <si>
    <r>
      <t xml:space="preserve">Shew, Aaron M., Lawton L. Nalley, Diana M. Danforth, Bruce L. Dixon, Rodolfo M. Nayga Jr, Anne-Cecile Delwaide, and Barbara Valent. 2016. “Are All GMOs the Same? Consumer Acceptance of Cisgenic Rice in India.” </t>
    </r>
    <r>
      <rPr>
        <i/>
        <sz val="10.5"/>
        <color theme="1"/>
        <rFont val="CMU Serif"/>
      </rPr>
      <t>Plant Biotechnology Journal</t>
    </r>
    <r>
      <rPr>
        <sz val="10.5"/>
        <color theme="1"/>
        <rFont val="CMU Serif"/>
      </rPr>
      <t xml:space="preserve"> 14 (1): 4–7.</t>
    </r>
  </si>
  <si>
    <r>
      <t xml:space="preserve">Shew, Aaron M., Diana M. Danforth, Lawton L. Nalley, Rodolfo M. Nayga, Francis Tsiboe, and Bruce L. Dixon. 2017. “New Innovations in Agricultural Biotech: Consumer Acceptance of Topical RNAi in Rice Production.” </t>
    </r>
    <r>
      <rPr>
        <i/>
        <sz val="10.5"/>
        <color theme="1"/>
        <rFont val="CMU Serif"/>
      </rPr>
      <t>Food Control</t>
    </r>
    <r>
      <rPr>
        <sz val="10.5"/>
        <color theme="1"/>
        <rFont val="CMU Serif"/>
      </rPr>
      <t xml:space="preserve"> 81 (November): 189–95.</t>
    </r>
  </si>
  <si>
    <r>
      <t xml:space="preserve">Shew, Aaron M., L. Lanier Nalley, Heather A. Snell, Rodolfo M. Nayga, and Bruce L. Dixon. 2018. “CRISPR versus GMOs: Public Acceptance and Valuation.” </t>
    </r>
    <r>
      <rPr>
        <i/>
        <sz val="10.5"/>
        <color theme="1"/>
        <rFont val="CMU Serif"/>
      </rPr>
      <t>Global Food Security</t>
    </r>
    <r>
      <rPr>
        <sz val="10.5"/>
        <color theme="1"/>
        <rFont val="CMU Serif"/>
      </rPr>
      <t xml:space="preserve"> 19 (December): 71–80.</t>
    </r>
  </si>
  <si>
    <r>
      <t xml:space="preserve">Son, Eunae, and Song Soo Lim. 2021. “Consumer Acceptance of Gene-Edited versus Genetically Modified Foods in Korea.” </t>
    </r>
    <r>
      <rPr>
        <i/>
        <sz val="10.5"/>
        <color theme="1"/>
        <rFont val="CMU Serif"/>
      </rPr>
      <t>International Journal of Environmental Research and Public Health</t>
    </r>
    <r>
      <rPr>
        <sz val="10.5"/>
        <color theme="1"/>
        <rFont val="CMU Serif"/>
      </rPr>
      <t xml:space="preserve"> 18 (7). https://doi.org/10.3390/ijerph18073805.</t>
    </r>
  </si>
  <si>
    <r>
      <t>Yang, Yang, and Jill E. Hobbs. "Supporters or opponents: will cultural values shape consumer acceptance of gene editing?." </t>
    </r>
    <r>
      <rPr>
        <i/>
        <sz val="10.5"/>
        <color rgb="FF222222"/>
        <rFont val="CMU Serif"/>
      </rPr>
      <t>Journal of Food Products Marketing</t>
    </r>
    <r>
      <rPr>
        <sz val="10.5"/>
        <color rgb="FF222222"/>
        <rFont val="CMU Serif"/>
      </rPr>
      <t> 26.1 (2020): 17-37.</t>
    </r>
  </si>
  <si>
    <t>wtp</t>
  </si>
  <si>
    <t>comparative</t>
  </si>
  <si>
    <t>attitude acceptance</t>
  </si>
  <si>
    <t>see eurobarometer 2010</t>
  </si>
  <si>
    <t>negative premium for GMO in 5 countries, discount is smaller for cisgenic except in Spain. Very large wt to avoid GMO. Small proportion of consumers wiulling to consume cisgenic or GMO, the worst in France</t>
  </si>
  <si>
    <t>eu</t>
  </si>
  <si>
    <t>ingenic</t>
  </si>
  <si>
    <t>501 in USA, 200 in France</t>
  </si>
  <si>
    <t>29 wtp but some multiple countries</t>
  </si>
  <si>
    <t xml:space="preserve">ingenic </t>
  </si>
  <si>
    <t>rnai</t>
  </si>
  <si>
    <t>30 Genome editing</t>
  </si>
  <si>
    <t>24 npets (4 RNAi, 15 cisgenic generic, 3 intragenic, 1 ingenic)</t>
  </si>
  <si>
    <t>Australia</t>
  </si>
  <si>
    <t>Austria</t>
  </si>
  <si>
    <t>Belgium</t>
  </si>
  <si>
    <t>UK</t>
  </si>
  <si>
    <t>EU27</t>
  </si>
  <si>
    <t>Germany</t>
  </si>
  <si>
    <t>Iceland</t>
  </si>
  <si>
    <t>Spain</t>
  </si>
  <si>
    <t>Turkey</t>
  </si>
  <si>
    <t>CostaRica</t>
  </si>
  <si>
    <t>SouthKorea</t>
  </si>
  <si>
    <t>summary frequencies</t>
  </si>
  <si>
    <t>EU-27,  Norway, Iceland, Turkey</t>
  </si>
  <si>
    <t>EU-27 countries plus Norway, Iceland, Turkey</t>
  </si>
  <si>
    <t>EU-27</t>
  </si>
  <si>
    <t xml:space="preserve">USA, China, France, NZ, </t>
  </si>
  <si>
    <t>EU countries: Belgium, France, The Netherlands, Spain,  The UK.</t>
  </si>
  <si>
    <t>heterogeneity</t>
  </si>
  <si>
    <t>Arias-Salazar. Madrigal-Pana, Valdez_Melara, and Gatica-Arias (2019)</t>
  </si>
  <si>
    <t>Borrello, M., Cembalo, L. and Vecchio, R., 2021. Role of information in consumers’ preferences for eco-sustainable genetic improvements in plant breeding. Plos one, 16(7), p.e0255130.</t>
  </si>
  <si>
    <t>Borrello, Cembalo, and Vecchio (2021)</t>
  </si>
  <si>
    <t>WTP for wine made with FRG grapes</t>
  </si>
  <si>
    <t>Acceptance and WTP for cisgenic  vs. transgenic (vs. conventional) rice</t>
  </si>
  <si>
    <t>potato, apples, milk, salmon, papaya, sweet corn</t>
  </si>
  <si>
    <t>Impact of "narrative" (scientific vs. "informal, personal" communication styles) on wtp for apple slices</t>
  </si>
  <si>
    <t>beef</t>
  </si>
  <si>
    <t xml:space="preserve"> wine</t>
  </si>
  <si>
    <t>wheat, humans, milk, beef, pork</t>
  </si>
  <si>
    <t>survey of us consumers on beliefs, knowledge, understanding and WTP for GE foods pork chop, bacon, tomatos, pasta sauce, spinash fresh, frozen</t>
  </si>
  <si>
    <t>vegetables</t>
  </si>
  <si>
    <r>
      <t xml:space="preserve">Salazar, Alejandra Arias, Johnny Madrigal Pana, Marta Valdez Melara, and Andrés Gatica Arias. "Attitudes towards genome editing among university students in Costa Rica." </t>
    </r>
    <r>
      <rPr>
        <i/>
        <sz val="10.5"/>
        <color theme="1"/>
        <rFont val="CMU Serif"/>
      </rPr>
      <t>Revista de Ciencia y Tecnología</t>
    </r>
    <r>
      <rPr>
        <sz val="10.5"/>
        <color theme="1"/>
        <rFont val="CMU Serif"/>
      </rPr>
      <t xml:space="preserve"> 35, no. 2 (2019).</t>
    </r>
  </si>
  <si>
    <t>166 US, 162 France</t>
  </si>
  <si>
    <t>In the USA: GE discounted (0.9718 unitless), conventional (0.9564), hybrid (1.2490), GMO (0.8582), attitude wrt innovation can reverse the discounts        in france:GE discounted (0.4615 unitless), conventional (1.0236), hybrid (0.9836), GMO (0.1547), attitude wrt innovation can reverse the discounts</t>
  </si>
  <si>
    <t>WTPs   WTP for these goods and their conditioning by information on benefits, and awarness and knowledge about GE (and GMO)</t>
  </si>
  <si>
    <t xml:space="preserve">mean WTP for organic&gt;conventional&gt;GE&gt;GMO. Need info on tangible benefit of GE more than just the technology. Low awareness and knowledge of GE but high awarness of GMO, benefits to consumers or the environment stronger WTP, not for benefits to farmers. WTP varies by product and processing (fresh has higher wtp for spinash and tomatoes than processed also  more than fresh pork. Bacon has higher WTP than fresh meat). marginal WTP for the GE trait is $0 to 0.23 per choice. Heterogenous consumers results. without info on benefits GMO chosen more often than GE (probably lack of knowledge) negative premium for GE, even larger than GMO discount (50% of the WTP for organic see  table 7 but premium emerges for benefit to consumer treatment (30 cents for tomatoes for ge relative to GMO. Small premia for GE against conventional for environment benefit (around 5%) </t>
  </si>
  <si>
    <t>year</t>
  </si>
  <si>
    <t>up to 2010</t>
  </si>
  <si>
    <t>2011-2013</t>
  </si>
  <si>
    <t>2014-2016</t>
  </si>
  <si>
    <t>2017-2019</t>
  </si>
  <si>
    <t>2020-current</t>
  </si>
  <si>
    <t>number of studies</t>
  </si>
  <si>
    <t>period</t>
  </si>
  <si>
    <t>total 2005-2021</t>
  </si>
  <si>
    <t>other NPETs</t>
  </si>
  <si>
    <t>Conventional Hybrids</t>
  </si>
  <si>
    <t>53 studies from 2004 to 2021</t>
  </si>
  <si>
    <t>WTP for FRG based wine</t>
  </si>
  <si>
    <t>627 online wine drinkers</t>
  </si>
  <si>
    <t>FRG grapes used for wine, reduced environmental impact and toxicity impact, profit for producers treatment with different messages</t>
  </si>
  <si>
    <t xml:space="preserve">online  non representative adults with higher proportion of education and females </t>
  </si>
  <si>
    <t>survey monkey online with wine drinkers rabdom assignment to information treatments (control, positive, negative) , ordered price choices 1 to 16 euros plus collection of socio demographics, then SUR linear regression of deltaWTP on characteristics and treatments</t>
  </si>
  <si>
    <t>Genome editing is called GMO in the message to control group.? Heterogeneity on wine subjective knowledge, neophobia of technology and attitude towards sustanability. SUR  does not help for some censoring or corner although the delta may help</t>
  </si>
  <si>
    <t xml:space="preserve">NA for wtp. 25.2% w teat, 32.2% wt purchase 25.1% view rnai beef as safe for human health, 22% safe for their family, 63.6% think side effects of eating RNAi meat are unknown 45.%% think family could be exposed to great risk </t>
  </si>
  <si>
    <t>premium price for horticultural FRG wines compared to conventional wines (+9.14%) and a strong discount for genome edited FRG wines (–21.13%). The results also reveal that negative information reduces consumers’ WTP for horticultural FRG wines, while positive information increases their WTP for genome edited FRG wines. Heterogenous counsumers with some with higher wtp for FRG wines WTP for gen edited FRG wine increases with subjective knowledge of wine and positive attitude wrt GMOs, and weakly with  technological neophobia. age decreases wtp for frg wines</t>
  </si>
  <si>
    <t>39 comparative (conventional, GMO, Npets) with 31 conventional, 35 GMO, 10 organic</t>
  </si>
  <si>
    <t>37 acceptance/Wt Eat</t>
  </si>
  <si>
    <t>lac</t>
  </si>
  <si>
    <t>european countries</t>
  </si>
  <si>
    <t>USA/ Canada</t>
  </si>
  <si>
    <t>country list</t>
  </si>
  <si>
    <t>summary data on studies</t>
  </si>
  <si>
    <t>2 online survey samples of millenials and Gen Z in Belgium and NL, then OLS and ordered logit models; differentiates objective and subjective knowledge, risk perception,  factoe analysis to reduce the dimensionality of many questions per category (risk, knowledge, sociodemographics)</t>
  </si>
  <si>
    <t>none just descriptive</t>
  </si>
  <si>
    <t>food, crops, rice, beans</t>
  </si>
  <si>
    <t>tomato, pork</t>
  </si>
  <si>
    <t>crops</t>
  </si>
  <si>
    <t>milk</t>
  </si>
  <si>
    <t>animals, human, plants, apples</t>
  </si>
  <si>
    <t>potato</t>
  </si>
  <si>
    <t>fruits, vegetables, wheat, crops, beef, pork, salmon, potato</t>
  </si>
  <si>
    <t>strawberries</t>
  </si>
  <si>
    <t>soybean oil, cotton</t>
  </si>
  <si>
    <t>pork</t>
  </si>
  <si>
    <t>Africa</t>
  </si>
  <si>
    <t>Asia</t>
  </si>
  <si>
    <t>tomato, broccoli, potato, vegetables</t>
  </si>
  <si>
    <t>rye bread</t>
  </si>
  <si>
    <t>food, drink</t>
  </si>
  <si>
    <t>food, crops</t>
  </si>
  <si>
    <t>pork, tomato, spinash</t>
  </si>
  <si>
    <t>stated preferences choice experiment with 3 prices, 3 production process, 3 seeds, 2 grapes, short, long message, then linear utility (RUM to me) and multinomial  and random parameter logit. Base level grape has large seeds and bred conventional</t>
  </si>
  <si>
    <t>Eurobarometer points to some of the general criteria—sustainability, benefits, appropriate regulation, safety and a fair distribution of benefits and risks. This is complementary to the article by Kronberger et al. on eurobarometer on cisgenesis being more acceptable than GMO</t>
  </si>
  <si>
    <t>college staff and faculty in US, representative sample in France</t>
  </si>
  <si>
    <t>countries coverage in studies</t>
  </si>
  <si>
    <t xml:space="preserve">Colson, Gregory, and Wallace E. Huffman. "Consumers' willingness to pay for genetically modified foods with product-enhancing nutritional attributes." American Journal of Agricultural Economics 93, no. 2 (2011): 358-363. </t>
  </si>
  <si>
    <t>Mielby, H., Sandøe, P., Lassen, J., 2013. Multiple aspects of unnaturalness: are cisgenic crops perceived as being more natural and more acceptable than transgenic crops? Agric. Hum. Values 30, 471–480.</t>
  </si>
  <si>
    <t>revealed preference on organic purchase plus choice experiments. 3 segments (green potentially greens, nongreens) with RUM on price and characteristics</t>
  </si>
  <si>
    <t>77.3% of US respondents would eat a vegetable with extra gene ingenic, 37.5% in France, extra gene from a different vegetable, 61.7% in US, 21 in France, extra gene from a bacterium, 25.3% in US, 7% in France!</t>
  </si>
  <si>
    <t>Rousselière  and  Rousselière  (2017)</t>
  </si>
  <si>
    <t>Authors and date</t>
  </si>
  <si>
    <t>NPETs other than GE</t>
  </si>
  <si>
    <t>An, et al. (2019)</t>
  </si>
  <si>
    <t>Arias-Salazar et al. (2019)</t>
  </si>
  <si>
    <t>Borrello, et al. (2021)</t>
  </si>
  <si>
    <t>Busch et al. (2021)</t>
  </si>
  <si>
    <t>Caputo,et al. (2020)</t>
  </si>
  <si>
    <t>Colson, et al. (2011)</t>
  </si>
  <si>
    <t>De Marchi, et al. (2020a)</t>
  </si>
  <si>
    <t>De Marchi, et al. (2020b)</t>
  </si>
  <si>
    <t>De Marchi, et al.(2019)</t>
  </si>
  <si>
    <t>Edenbrandt, et al. (2018)</t>
  </si>
  <si>
    <t xml:space="preserve">Edenbrandt, et al. (2018b)\. </t>
  </si>
  <si>
    <t xml:space="preserve">Farid, et al. (2020) </t>
  </si>
  <si>
    <t xml:space="preserve">Ferrari, et al. (2020) </t>
  </si>
  <si>
    <t>Gatica-Arias, et al. (2019)</t>
  </si>
  <si>
    <t>Kato-Nitta,et al. (2021)</t>
  </si>
  <si>
    <t>Kato-Nitta, et al. (2019)</t>
  </si>
  <si>
    <t>Kronberger,  et al. (2014)</t>
  </si>
  <si>
    <t>Lusk, et al. (2018)</t>
  </si>
  <si>
    <t>Marette,et al. (2021a)</t>
  </si>
  <si>
    <t>Marette,et al.  (2021b)</t>
  </si>
  <si>
    <t>Mielby, et al. (2013)</t>
  </si>
  <si>
    <t>Muringai, et al. (2020)</t>
  </si>
  <si>
    <t>Pruitt, et al. (2021)</t>
  </si>
  <si>
    <t>Uddin, et al.i (2021)</t>
  </si>
  <si>
    <t>Nlend Nkott and Temple (2021)</t>
  </si>
  <si>
    <t>Nlend Nkott, Anny Lucrèce, and Ludovic Temple. "Societal acceptability conditions of genome editing for upland rice in Madagascar." Technological Forecasting and Social Change 167 (2021): 120720.</t>
  </si>
  <si>
    <t>Mol bio experts with higher benefit and value perceptions, and lower risk perceptions of biotechnologies but GMO ranked slightly better than GE for several benefits; lay public views GE better than GMO, but much lower than conventional. Experts of other fields, in between. Science literacy increased nefit perception in lay people. women discount benefits of biotech. science literacy increase benefit perception for all breedings. Trust in food governance and risk avoidance decrease perception of benefit. risk avoidance significance is marginal</t>
  </si>
  <si>
    <t>Graphs are most telling. low adjusted R^2 typical for difference scores, results on science literacy more muddled than explained (sign reversals, not all significant)</t>
  </si>
  <si>
    <t>the heterogeneity theme goes well with the Marette et al. papers 1 and 2 which show that a significant segments of consumers accept GE for all kinds of application. Religion matters, sense of right/wrong, risk perceptions, benefit perception, and tampering with nature perceptions</t>
  </si>
  <si>
    <t>also non-GMO label, heterogeneous consumers, some willing to pay for GE goods and  information matters. This is the only paper with WTP for GMO higher than GE except for benefit to consumer for tomatos and a spinash for benefit to the environment (WTP doubles), but GE is big unknown. information on technology does not help but information on benefits does increase acceptance and WTP. Benefits to health and environment more valued than benefits to farmers. Novelty not valued but taste and price are important</t>
  </si>
  <si>
    <t>this is the same data as the previous study so not really an independent estimate. The authors make a difference between GE and cisgenesis -we split the two</t>
  </si>
  <si>
    <t>This study does not add  to Colson's papers. There is strong evidence reviewed here than enhanced food are accepted by consumers and WTP is positive for GMO bio-fortified food items across many countries</t>
  </si>
  <si>
    <t>close to the Edendbrant paper in British Food Journal</t>
  </si>
  <si>
    <t>we use these 2 surveys to conjecture that GE concerns are low relative to GMO and that GMO followed an inverted U shape for its concern which have decrease considerably since 2008.</t>
  </si>
  <si>
    <t>not very relevant for our literature review except some pointers for issues (risk assessment, social acceptability, ethics and labeling)</t>
  </si>
  <si>
    <t>second  paper on wt eat and acceptability of cisgenic (path breaking paper)</t>
  </si>
  <si>
    <t>has useful references on the  parallel between GMO or gen enginereed food more acceptable with health or environment benefits see section 3</t>
  </si>
  <si>
    <t>big lag between surveys and publications (4 years), so it could influence results by limited familarity with ge in 2016. no WTP estimate just a question: willing to pay extra for improved 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</si>
</sst>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0.5"/>
      <color theme="1"/>
      <name val="CMU Serif"/>
    </font>
    <font>
      <b/>
      <sz val="11"/>
      <color theme="1"/>
      <name val="CMU Serif"/>
    </font>
    <font>
      <sz val="11"/>
      <color theme="1"/>
      <name val="CMU Serif"/>
    </font>
    <font>
      <i/>
      <sz val="10.5"/>
      <color theme="1"/>
      <name val="CMU Serif"/>
    </font>
    <font>
      <b/>
      <sz val="11"/>
      <color theme="1"/>
      <name val="Calibri"/>
      <family val="2"/>
      <scheme val="minor"/>
    </font>
    <font>
      <b/>
      <sz val="10.5"/>
      <color theme="1"/>
      <name val="CMU Serif"/>
    </font>
    <font>
      <sz val="10.5"/>
      <color rgb="FF222222"/>
      <name val="CMU Serif"/>
    </font>
    <font>
      <i/>
      <sz val="10.5"/>
      <color rgb="FF222222"/>
      <name val="CMU Serif"/>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3" fillId="0" borderId="0"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0" fillId="0" borderId="0" xfId="0" applyBorder="1" applyAlignment="1">
      <alignment horizontal="center" vertical="center" wrapText="1"/>
    </xf>
    <xf numFmtId="0" fontId="1" fillId="0" borderId="0" xfId="0" applyFont="1" applyAlignment="1">
      <alignment horizontal="justify" vertical="center"/>
    </xf>
    <xf numFmtId="0" fontId="6" fillId="0" borderId="1" xfId="0" applyFont="1" applyBorder="1" applyAlignment="1">
      <alignment horizontal="center" vertical="center" wrapText="1"/>
    </xf>
    <xf numFmtId="0" fontId="1"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3" fillId="2" borderId="0" xfId="0" applyFont="1" applyFill="1" applyBorder="1" applyAlignment="1">
      <alignment horizontal="center" vertical="center" wrapText="1"/>
    </xf>
    <xf numFmtId="0" fontId="5" fillId="0" borderId="0" xfId="0" applyFont="1"/>
    <xf numFmtId="0" fontId="0" fillId="0" borderId="0" xfId="0" applyFont="1"/>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horizontal="left" vertical="top"/>
    </xf>
    <xf numFmtId="0" fontId="0" fillId="0" borderId="0" xfId="0" applyAlignment="1">
      <alignment horizontal="center"/>
    </xf>
    <xf numFmtId="0" fontId="5" fillId="0" borderId="0" xfId="0" applyFont="1" applyAlignment="1">
      <alignment horizontal="center" wrapText="1"/>
    </xf>
    <xf numFmtId="0" fontId="5" fillId="0" borderId="0" xfId="0" applyFont="1" applyAlignment="1">
      <alignment horizont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0" fillId="0" borderId="5"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1" xfId="0" applyBorder="1" applyAlignment="1">
      <alignment horizontal="center" wrapText="1"/>
    </xf>
    <xf numFmtId="0" fontId="0" fillId="0" borderId="12" xfId="0" applyBorder="1" applyAlignment="1">
      <alignment horizontal="center"/>
    </xf>
    <xf numFmtId="0" fontId="2" fillId="0" borderId="10" xfId="0" applyFont="1" applyFill="1" applyBorder="1" applyAlignment="1">
      <alignment horizontal="center" vertical="center" wrapText="1"/>
    </xf>
    <xf numFmtId="0" fontId="5" fillId="0" borderId="12" xfId="0" applyFont="1" applyBorder="1"/>
    <xf numFmtId="0" fontId="2"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3" fillId="0" borderId="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69"/>
  <sheetViews>
    <sheetView tabSelected="1" topLeftCell="M1" zoomScaleNormal="100" zoomScaleSheetLayoutView="90" workbookViewId="0">
      <pane ySplit="1" topLeftCell="A2" activePane="bottomLeft" state="frozen"/>
      <selection pane="bottomLeft" activeCell="N54" sqref="N54"/>
    </sheetView>
  </sheetViews>
  <sheetFormatPr defaultColWidth="9" defaultRowHeight="15.4" x14ac:dyDescent="0.45"/>
  <cols>
    <col min="1" max="1" width="20.33203125" style="1" customWidth="1"/>
    <col min="2" max="2" width="9" style="1"/>
    <col min="3" max="3" width="35.46484375" style="1" customWidth="1"/>
    <col min="4" max="4" width="48.6640625" style="1" customWidth="1"/>
    <col min="5" max="5" width="27" style="1" customWidth="1"/>
    <col min="6" max="6" width="21.6640625" style="1" customWidth="1"/>
    <col min="7" max="11" width="18.6640625" style="1" customWidth="1"/>
    <col min="12" max="12" width="33" style="1" customWidth="1"/>
    <col min="13" max="13" width="13.73046875" style="1" customWidth="1"/>
    <col min="14" max="14" width="52.46484375" style="1" customWidth="1"/>
    <col min="15" max="15" width="6.46484375" style="1" customWidth="1"/>
    <col min="16" max="16" width="10.73046875" style="1" customWidth="1"/>
    <col min="17" max="17" width="10.796875" style="1" customWidth="1"/>
    <col min="18" max="18" width="18.33203125" style="1" customWidth="1"/>
    <col min="19" max="19" width="9" style="5"/>
    <col min="20" max="20" width="18.33203125" style="1" customWidth="1"/>
    <col min="21" max="21" width="25.6640625" style="1" customWidth="1"/>
    <col min="22" max="22" width="37" style="1" customWidth="1"/>
    <col min="23" max="24" width="16.53125" style="15" customWidth="1"/>
    <col min="25" max="89" width="9" style="15"/>
    <col min="90" max="16384" width="9" style="1"/>
  </cols>
  <sheetData>
    <row r="1" spans="1:89" s="2" customFormat="1" ht="136.9" customHeight="1" x14ac:dyDescent="0.45">
      <c r="A1" s="7" t="s">
        <v>59</v>
      </c>
      <c r="B1" s="7" t="s">
        <v>534</v>
      </c>
      <c r="C1" s="7" t="s">
        <v>4</v>
      </c>
      <c r="D1" s="7" t="s">
        <v>5</v>
      </c>
      <c r="E1" s="7" t="s">
        <v>0</v>
      </c>
      <c r="F1" s="7" t="s">
        <v>8</v>
      </c>
      <c r="G1" s="7" t="s">
        <v>1</v>
      </c>
      <c r="H1" s="7" t="s">
        <v>486</v>
      </c>
      <c r="I1" s="7" t="s">
        <v>488</v>
      </c>
      <c r="J1" s="7" t="s">
        <v>487</v>
      </c>
      <c r="K1" s="7" t="s">
        <v>101</v>
      </c>
      <c r="L1" s="7" t="s">
        <v>2</v>
      </c>
      <c r="M1" s="7" t="s">
        <v>106</v>
      </c>
      <c r="N1" s="7" t="s">
        <v>108</v>
      </c>
      <c r="O1" s="7" t="s">
        <v>3</v>
      </c>
      <c r="P1" s="7" t="s">
        <v>471</v>
      </c>
      <c r="Q1" s="7" t="s">
        <v>109</v>
      </c>
      <c r="R1" s="7" t="s">
        <v>95</v>
      </c>
      <c r="S1" s="7" t="s">
        <v>66</v>
      </c>
      <c r="T1" s="7" t="s">
        <v>11</v>
      </c>
      <c r="U1" s="7" t="s">
        <v>13</v>
      </c>
      <c r="V1" s="7" t="s">
        <v>127</v>
      </c>
      <c r="W1" s="14" t="s">
        <v>516</v>
      </c>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row>
    <row r="2" spans="1:89" ht="72.5" customHeight="1" x14ac:dyDescent="0.45">
      <c r="A2" s="3">
        <v>1</v>
      </c>
      <c r="B2" s="3">
        <v>2019</v>
      </c>
      <c r="C2" s="3" t="s">
        <v>19</v>
      </c>
      <c r="D2" s="3" t="s">
        <v>24</v>
      </c>
      <c r="E2" s="3" t="s">
        <v>23</v>
      </c>
      <c r="F2" s="3" t="s">
        <v>21</v>
      </c>
      <c r="G2" s="3" t="s">
        <v>22</v>
      </c>
      <c r="H2" s="3" t="s">
        <v>6</v>
      </c>
      <c r="I2" s="3"/>
      <c r="J2" s="3" t="s">
        <v>6</v>
      </c>
      <c r="K2" s="3" t="s">
        <v>25</v>
      </c>
      <c r="L2" s="3" t="s">
        <v>27</v>
      </c>
      <c r="M2" s="3" t="s">
        <v>26</v>
      </c>
      <c r="N2" s="3" t="s">
        <v>114</v>
      </c>
      <c r="O2" s="3" t="s">
        <v>6</v>
      </c>
      <c r="P2" s="3" t="s">
        <v>6</v>
      </c>
      <c r="Q2" s="3" t="s">
        <v>7</v>
      </c>
      <c r="R2" s="3" t="s">
        <v>7</v>
      </c>
      <c r="S2" s="3" t="s">
        <v>7</v>
      </c>
      <c r="T2" s="3" t="s">
        <v>28</v>
      </c>
      <c r="U2" s="3"/>
      <c r="V2" s="3" t="s">
        <v>115</v>
      </c>
    </row>
    <row r="3" spans="1:89" ht="139.5" customHeight="1" x14ac:dyDescent="0.45">
      <c r="A3" s="3">
        <v>2</v>
      </c>
      <c r="B3" s="3">
        <v>2019</v>
      </c>
      <c r="C3" s="3" t="s">
        <v>517</v>
      </c>
      <c r="D3" s="3" t="s">
        <v>529</v>
      </c>
      <c r="E3" s="3" t="s">
        <v>29</v>
      </c>
      <c r="F3" s="3" t="s">
        <v>563</v>
      </c>
      <c r="G3" s="3" t="s">
        <v>39</v>
      </c>
      <c r="H3" s="3"/>
      <c r="I3" s="3" t="s">
        <v>6</v>
      </c>
      <c r="J3" s="3"/>
      <c r="K3" s="3" t="s">
        <v>30</v>
      </c>
      <c r="L3" s="3" t="s">
        <v>34</v>
      </c>
      <c r="M3" s="3" t="s">
        <v>31</v>
      </c>
      <c r="N3" s="3" t="s">
        <v>33</v>
      </c>
      <c r="O3" s="3" t="s">
        <v>7</v>
      </c>
      <c r="P3" s="3" t="s">
        <v>6</v>
      </c>
      <c r="Q3" s="3" t="s">
        <v>7</v>
      </c>
      <c r="R3" s="3" t="s">
        <v>7</v>
      </c>
      <c r="S3" s="3" t="s">
        <v>7</v>
      </c>
      <c r="T3" s="3" t="s">
        <v>32</v>
      </c>
      <c r="U3" s="3" t="s">
        <v>41</v>
      </c>
      <c r="V3" s="3" t="s">
        <v>42</v>
      </c>
      <c r="W3" s="15" t="s">
        <v>6</v>
      </c>
    </row>
    <row r="4" spans="1:89" ht="110" customHeight="1" x14ac:dyDescent="0.45">
      <c r="A4" s="3">
        <v>3</v>
      </c>
      <c r="B4" s="3">
        <v>2019</v>
      </c>
      <c r="C4" s="3" t="s">
        <v>43</v>
      </c>
      <c r="D4" s="3" t="s">
        <v>476</v>
      </c>
      <c r="E4" s="3" t="s">
        <v>51</v>
      </c>
      <c r="F4" s="3" t="s">
        <v>524</v>
      </c>
      <c r="G4" s="3" t="s">
        <v>52</v>
      </c>
      <c r="H4" s="3" t="s">
        <v>6</v>
      </c>
      <c r="I4" s="3"/>
      <c r="J4" s="3"/>
      <c r="K4" s="3" t="s">
        <v>53</v>
      </c>
      <c r="L4" s="3" t="s">
        <v>55</v>
      </c>
      <c r="M4" s="3" t="s">
        <v>54</v>
      </c>
      <c r="N4" s="3" t="s">
        <v>56</v>
      </c>
      <c r="O4" s="3" t="s">
        <v>7</v>
      </c>
      <c r="P4" s="3" t="s">
        <v>7</v>
      </c>
      <c r="Q4" s="3" t="s">
        <v>44</v>
      </c>
      <c r="R4" s="3" t="s">
        <v>7</v>
      </c>
      <c r="S4" s="3" t="s">
        <v>7</v>
      </c>
      <c r="T4" s="3" t="s">
        <v>57</v>
      </c>
      <c r="U4" s="3" t="s">
        <v>45</v>
      </c>
      <c r="V4" s="3" t="s">
        <v>117</v>
      </c>
      <c r="W4" s="15" t="s">
        <v>6</v>
      </c>
    </row>
    <row r="5" spans="1:89" ht="58.5" x14ac:dyDescent="0.45">
      <c r="A5" s="3">
        <v>4</v>
      </c>
      <c r="B5" s="3">
        <v>2020</v>
      </c>
      <c r="C5" s="3" t="s">
        <v>50</v>
      </c>
      <c r="D5" s="3" t="s">
        <v>477</v>
      </c>
      <c r="E5" s="3" t="s">
        <v>191</v>
      </c>
      <c r="F5" s="3" t="s">
        <v>524</v>
      </c>
      <c r="G5" s="3" t="s">
        <v>48</v>
      </c>
      <c r="H5" s="3"/>
      <c r="I5" s="3" t="s">
        <v>6</v>
      </c>
      <c r="J5" s="3"/>
      <c r="K5" s="3" t="s">
        <v>49</v>
      </c>
      <c r="L5" s="3" t="s">
        <v>47</v>
      </c>
      <c r="M5" s="3" t="s">
        <v>58</v>
      </c>
      <c r="N5" s="3" t="s">
        <v>552</v>
      </c>
      <c r="O5" s="3" t="s">
        <v>7</v>
      </c>
      <c r="P5" s="3" t="s">
        <v>7</v>
      </c>
      <c r="Q5" s="3" t="s">
        <v>44</v>
      </c>
      <c r="R5" s="3" t="s">
        <v>7</v>
      </c>
      <c r="S5" s="3" t="s">
        <v>7</v>
      </c>
      <c r="T5" s="3" t="s">
        <v>57</v>
      </c>
      <c r="U5" s="3" t="s">
        <v>45</v>
      </c>
      <c r="V5" s="3"/>
      <c r="W5" s="15" t="s">
        <v>6</v>
      </c>
    </row>
    <row r="6" spans="1:89" ht="146.25" x14ac:dyDescent="0.45">
      <c r="A6" s="3">
        <v>5</v>
      </c>
      <c r="B6" s="3">
        <v>2021</v>
      </c>
      <c r="C6" s="3" t="s">
        <v>519</v>
      </c>
      <c r="D6" s="3" t="s">
        <v>518</v>
      </c>
      <c r="E6" s="3" t="s">
        <v>520</v>
      </c>
      <c r="F6" s="3" t="s">
        <v>525</v>
      </c>
      <c r="G6" s="3" t="s">
        <v>546</v>
      </c>
      <c r="H6" s="3" t="s">
        <v>6</v>
      </c>
      <c r="I6" s="3" t="s">
        <v>6</v>
      </c>
      <c r="J6" s="3" t="s">
        <v>6</v>
      </c>
      <c r="K6" s="3" t="s">
        <v>548</v>
      </c>
      <c r="L6" s="3" t="s">
        <v>550</v>
      </c>
      <c r="M6" s="3" t="s">
        <v>547</v>
      </c>
      <c r="N6" s="3" t="s">
        <v>553</v>
      </c>
      <c r="O6" s="3"/>
      <c r="P6" s="3" t="s">
        <v>6</v>
      </c>
      <c r="Q6" s="3" t="s">
        <v>7</v>
      </c>
      <c r="R6" s="3" t="s">
        <v>6</v>
      </c>
      <c r="S6" s="3"/>
      <c r="T6" s="3" t="s">
        <v>79</v>
      </c>
      <c r="U6" s="3" t="s">
        <v>549</v>
      </c>
      <c r="V6" s="3" t="s">
        <v>551</v>
      </c>
      <c r="W6" s="15" t="s">
        <v>6</v>
      </c>
    </row>
    <row r="7" spans="1:89" ht="117" x14ac:dyDescent="0.45">
      <c r="A7" s="3">
        <v>6</v>
      </c>
      <c r="B7" s="3">
        <v>2021</v>
      </c>
      <c r="C7" s="3" t="s">
        <v>60</v>
      </c>
      <c r="D7" s="3" t="s">
        <v>65</v>
      </c>
      <c r="E7" s="3" t="s">
        <v>61</v>
      </c>
      <c r="F7" s="3" t="s">
        <v>526</v>
      </c>
      <c r="G7" s="3" t="s">
        <v>62</v>
      </c>
      <c r="H7" s="3"/>
      <c r="I7" s="3" t="s">
        <v>6</v>
      </c>
      <c r="J7" s="3"/>
      <c r="K7" s="3" t="s">
        <v>118</v>
      </c>
      <c r="L7" s="3" t="s">
        <v>119</v>
      </c>
      <c r="M7" s="3">
        <v>3698</v>
      </c>
      <c r="N7" s="3" t="s">
        <v>63</v>
      </c>
      <c r="O7" s="3" t="s">
        <v>7</v>
      </c>
      <c r="P7" s="3" t="s">
        <v>6</v>
      </c>
      <c r="Q7" s="3" t="s">
        <v>7</v>
      </c>
      <c r="R7" s="3" t="s">
        <v>7</v>
      </c>
      <c r="S7" s="3" t="s">
        <v>7</v>
      </c>
      <c r="T7" s="3" t="s">
        <v>83</v>
      </c>
      <c r="U7" s="3" t="s">
        <v>64</v>
      </c>
      <c r="V7" s="3" t="s">
        <v>619</v>
      </c>
      <c r="W7" s="15" t="s">
        <v>6</v>
      </c>
    </row>
    <row r="8" spans="1:89" ht="219.4" x14ac:dyDescent="0.45">
      <c r="A8" s="3">
        <v>7</v>
      </c>
      <c r="B8" s="3">
        <v>2020</v>
      </c>
      <c r="C8" s="3" t="s">
        <v>389</v>
      </c>
      <c r="D8" s="3" t="s">
        <v>388</v>
      </c>
      <c r="E8" s="3" t="s">
        <v>527</v>
      </c>
      <c r="F8" s="3" t="s">
        <v>579</v>
      </c>
      <c r="G8" s="3" t="s">
        <v>532</v>
      </c>
      <c r="H8" s="3" t="s">
        <v>6</v>
      </c>
      <c r="I8" s="3" t="s">
        <v>6</v>
      </c>
      <c r="J8" s="3" t="s">
        <v>6</v>
      </c>
      <c r="K8" s="3" t="s">
        <v>392</v>
      </c>
      <c r="L8" s="3" t="s">
        <v>393</v>
      </c>
      <c r="M8" s="3" t="s">
        <v>390</v>
      </c>
      <c r="N8" s="3" t="s">
        <v>533</v>
      </c>
      <c r="O8" s="3" t="s">
        <v>6</v>
      </c>
      <c r="P8" s="3" t="s">
        <v>6</v>
      </c>
      <c r="Q8" s="3" t="s">
        <v>7</v>
      </c>
      <c r="R8" s="3" t="s">
        <v>6</v>
      </c>
      <c r="S8" s="3" t="s">
        <v>6</v>
      </c>
      <c r="T8" s="3" t="s">
        <v>12</v>
      </c>
      <c r="U8" s="3" t="s">
        <v>391</v>
      </c>
      <c r="V8" s="3" t="s">
        <v>620</v>
      </c>
      <c r="W8" s="15" t="s">
        <v>6</v>
      </c>
    </row>
    <row r="9" spans="1:89" ht="75" customHeight="1" x14ac:dyDescent="0.45">
      <c r="A9" s="3">
        <v>8</v>
      </c>
      <c r="B9" s="3">
        <v>2011</v>
      </c>
      <c r="C9" s="3" t="s">
        <v>157</v>
      </c>
      <c r="D9" s="3" t="s">
        <v>584</v>
      </c>
      <c r="E9" s="3" t="s">
        <v>159</v>
      </c>
      <c r="F9" s="3" t="s">
        <v>528</v>
      </c>
      <c r="G9" s="3" t="s">
        <v>161</v>
      </c>
      <c r="H9" s="3" t="s">
        <v>6</v>
      </c>
      <c r="I9" s="3"/>
      <c r="J9" s="3" t="s">
        <v>6</v>
      </c>
      <c r="K9" s="3" t="s">
        <v>154</v>
      </c>
      <c r="L9" s="3" t="s">
        <v>153</v>
      </c>
      <c r="M9" s="3" t="s">
        <v>162</v>
      </c>
      <c r="N9" s="3" t="s">
        <v>163</v>
      </c>
      <c r="O9" s="3" t="s">
        <v>6</v>
      </c>
      <c r="P9" s="3" t="s">
        <v>7</v>
      </c>
      <c r="Q9" s="3" t="s">
        <v>143</v>
      </c>
      <c r="R9" s="3" t="s">
        <v>6</v>
      </c>
      <c r="S9" s="3" t="s">
        <v>7</v>
      </c>
      <c r="T9" s="3" t="s">
        <v>12</v>
      </c>
      <c r="U9" s="3" t="s">
        <v>164</v>
      </c>
      <c r="V9" s="3" t="s">
        <v>165</v>
      </c>
      <c r="W9" s="15" t="s">
        <v>6</v>
      </c>
    </row>
    <row r="10" spans="1:89" ht="131.65" x14ac:dyDescent="0.45">
      <c r="A10" s="3">
        <v>9</v>
      </c>
      <c r="B10" s="3">
        <v>2011</v>
      </c>
      <c r="C10" s="3" t="s">
        <v>146</v>
      </c>
      <c r="D10" s="3" t="s">
        <v>147</v>
      </c>
      <c r="E10" s="3" t="s">
        <v>158</v>
      </c>
      <c r="F10" s="3" t="s">
        <v>148</v>
      </c>
      <c r="G10" s="3" t="s">
        <v>149</v>
      </c>
      <c r="H10" s="3" t="s">
        <v>6</v>
      </c>
      <c r="I10" s="3"/>
      <c r="J10" s="3" t="s">
        <v>6</v>
      </c>
      <c r="K10" s="3" t="s">
        <v>154</v>
      </c>
      <c r="L10" s="3" t="s">
        <v>153</v>
      </c>
      <c r="M10" s="3" t="s">
        <v>155</v>
      </c>
      <c r="N10" s="3" t="s">
        <v>156</v>
      </c>
      <c r="O10" s="3" t="s">
        <v>6</v>
      </c>
      <c r="P10" s="3" t="s">
        <v>7</v>
      </c>
      <c r="Q10" s="3" t="s">
        <v>143</v>
      </c>
      <c r="R10" s="3" t="s">
        <v>6</v>
      </c>
      <c r="S10" s="3" t="s">
        <v>7</v>
      </c>
      <c r="T10" s="3" t="s">
        <v>12</v>
      </c>
      <c r="U10" s="3" t="s">
        <v>152</v>
      </c>
      <c r="V10" s="3" t="s">
        <v>160</v>
      </c>
    </row>
    <row r="11" spans="1:89" ht="117" x14ac:dyDescent="0.45">
      <c r="A11" s="3">
        <v>10</v>
      </c>
      <c r="B11" s="3">
        <v>2020</v>
      </c>
      <c r="C11" s="3" t="s">
        <v>432</v>
      </c>
      <c r="D11" s="3" t="s">
        <v>90</v>
      </c>
      <c r="E11" s="3" t="s">
        <v>87</v>
      </c>
      <c r="F11" s="3" t="s">
        <v>9</v>
      </c>
      <c r="G11" s="3" t="s">
        <v>121</v>
      </c>
      <c r="H11" s="3"/>
      <c r="I11" s="3" t="s">
        <v>6</v>
      </c>
      <c r="J11" s="3" t="s">
        <v>6</v>
      </c>
      <c r="K11" s="3" t="s">
        <v>91</v>
      </c>
      <c r="L11" s="3" t="s">
        <v>89</v>
      </c>
      <c r="M11" s="3" t="s">
        <v>88</v>
      </c>
      <c r="N11" s="3" t="s">
        <v>107</v>
      </c>
      <c r="O11" s="3" t="s">
        <v>7</v>
      </c>
      <c r="P11" s="3" t="s">
        <v>6</v>
      </c>
      <c r="Q11" s="3" t="s">
        <v>7</v>
      </c>
      <c r="R11" s="3" t="s">
        <v>6</v>
      </c>
      <c r="S11" s="3" t="s">
        <v>7</v>
      </c>
      <c r="T11" s="3" t="s">
        <v>79</v>
      </c>
      <c r="U11" s="3" t="s">
        <v>93</v>
      </c>
      <c r="V11" s="3" t="s">
        <v>621</v>
      </c>
      <c r="W11" s="15" t="s">
        <v>6</v>
      </c>
    </row>
    <row r="12" spans="1:89" ht="68.25" customHeight="1" x14ac:dyDescent="0.45">
      <c r="A12" s="3">
        <v>11</v>
      </c>
      <c r="B12" s="3">
        <v>2020</v>
      </c>
      <c r="C12" s="3" t="s">
        <v>433</v>
      </c>
      <c r="D12" s="3" t="s">
        <v>92</v>
      </c>
      <c r="E12" s="3" t="s">
        <v>122</v>
      </c>
      <c r="F12" s="3" t="s">
        <v>9</v>
      </c>
      <c r="G12" s="3"/>
      <c r="H12" s="3"/>
      <c r="I12" s="3" t="s">
        <v>6</v>
      </c>
      <c r="J12" s="3" t="s">
        <v>6</v>
      </c>
      <c r="K12" s="3"/>
      <c r="L12" s="3" t="s">
        <v>96</v>
      </c>
      <c r="M12" s="3" t="s">
        <v>123</v>
      </c>
      <c r="N12" s="3" t="s">
        <v>124</v>
      </c>
      <c r="O12" s="3" t="s">
        <v>7</v>
      </c>
      <c r="P12" s="3" t="s">
        <v>7</v>
      </c>
      <c r="Q12" s="3" t="s">
        <v>111</v>
      </c>
      <c r="R12" s="3" t="s">
        <v>6</v>
      </c>
      <c r="S12" s="3" t="s">
        <v>7</v>
      </c>
      <c r="T12" s="3" t="s">
        <v>79</v>
      </c>
      <c r="U12" s="3" t="s">
        <v>94</v>
      </c>
      <c r="V12" s="3" t="s">
        <v>97</v>
      </c>
    </row>
    <row r="13" spans="1:89" ht="63.75" customHeight="1" x14ac:dyDescent="0.45">
      <c r="A13" s="3">
        <v>12</v>
      </c>
      <c r="B13" s="3">
        <v>2019</v>
      </c>
      <c r="C13" s="3" t="s">
        <v>75</v>
      </c>
      <c r="D13" s="3" t="s">
        <v>74</v>
      </c>
      <c r="E13" s="3" t="s">
        <v>77</v>
      </c>
      <c r="F13" s="3" t="s">
        <v>9</v>
      </c>
      <c r="G13" s="3" t="s">
        <v>120</v>
      </c>
      <c r="H13" s="3" t="s">
        <v>6</v>
      </c>
      <c r="I13" s="3"/>
      <c r="J13" s="3" t="s">
        <v>6</v>
      </c>
      <c r="K13" s="3" t="s">
        <v>78</v>
      </c>
      <c r="L13" s="3" t="s">
        <v>80</v>
      </c>
      <c r="M13" s="3">
        <v>582</v>
      </c>
      <c r="N13" s="3" t="s">
        <v>82</v>
      </c>
      <c r="O13" s="3" t="s">
        <v>7</v>
      </c>
      <c r="P13" s="3" t="s">
        <v>7</v>
      </c>
      <c r="Q13" s="3" t="s">
        <v>111</v>
      </c>
      <c r="R13" s="3" t="s">
        <v>6</v>
      </c>
      <c r="S13" s="3" t="s">
        <v>7</v>
      </c>
      <c r="T13" s="3" t="s">
        <v>79</v>
      </c>
      <c r="U13" s="3" t="s">
        <v>81</v>
      </c>
      <c r="V13" s="3" t="s">
        <v>86</v>
      </c>
      <c r="W13" s="15" t="s">
        <v>6</v>
      </c>
    </row>
    <row r="14" spans="1:89" ht="127.25" customHeight="1" x14ac:dyDescent="0.45">
      <c r="A14" s="3">
        <v>13</v>
      </c>
      <c r="B14" s="3">
        <v>2016</v>
      </c>
      <c r="C14" s="3" t="s">
        <v>137</v>
      </c>
      <c r="D14" s="3" t="s">
        <v>136</v>
      </c>
      <c r="E14" s="3" t="s">
        <v>142</v>
      </c>
      <c r="F14" s="3" t="s">
        <v>575</v>
      </c>
      <c r="G14" s="3" t="s">
        <v>138</v>
      </c>
      <c r="H14" s="3" t="s">
        <v>6</v>
      </c>
      <c r="I14" s="3" t="s">
        <v>6</v>
      </c>
      <c r="J14" s="3" t="s">
        <v>6</v>
      </c>
      <c r="K14" s="3" t="s">
        <v>139</v>
      </c>
      <c r="L14" s="3" t="s">
        <v>141</v>
      </c>
      <c r="M14" s="3" t="s">
        <v>140</v>
      </c>
      <c r="N14" s="3" t="s">
        <v>145</v>
      </c>
      <c r="O14" s="3" t="s">
        <v>6</v>
      </c>
      <c r="P14" s="3" t="s">
        <v>7</v>
      </c>
      <c r="Q14" s="3" t="s">
        <v>143</v>
      </c>
      <c r="R14" s="3" t="s">
        <v>6</v>
      </c>
      <c r="S14" s="3" t="s">
        <v>7</v>
      </c>
      <c r="T14" s="3" t="s">
        <v>514</v>
      </c>
      <c r="U14" s="3" t="s">
        <v>144</v>
      </c>
      <c r="V14" s="3" t="s">
        <v>622</v>
      </c>
    </row>
    <row r="15" spans="1:89" ht="87.75" x14ac:dyDescent="0.45">
      <c r="A15" s="3">
        <v>14</v>
      </c>
      <c r="B15" s="3">
        <v>2015</v>
      </c>
      <c r="C15" s="3" t="s">
        <v>71</v>
      </c>
      <c r="D15" s="3" t="s">
        <v>76</v>
      </c>
      <c r="E15" s="3" t="s">
        <v>72</v>
      </c>
      <c r="F15" s="3" t="s">
        <v>67</v>
      </c>
      <c r="G15" s="3" t="s">
        <v>68</v>
      </c>
      <c r="H15" s="3" t="s">
        <v>6</v>
      </c>
      <c r="I15" s="3" t="s">
        <v>6</v>
      </c>
      <c r="J15" s="3" t="s">
        <v>6</v>
      </c>
      <c r="K15" s="3" t="s">
        <v>70</v>
      </c>
      <c r="L15" s="3" t="s">
        <v>73</v>
      </c>
      <c r="M15" s="3">
        <v>3002</v>
      </c>
      <c r="N15" s="3" t="s">
        <v>490</v>
      </c>
      <c r="O15" s="3" t="s">
        <v>6</v>
      </c>
      <c r="P15" s="3" t="s">
        <v>7</v>
      </c>
      <c r="Q15" s="3" t="s">
        <v>111</v>
      </c>
      <c r="R15" s="3" t="s">
        <v>6</v>
      </c>
      <c r="S15" s="3"/>
      <c r="T15" s="3" t="s">
        <v>515</v>
      </c>
      <c r="U15" s="3" t="s">
        <v>69</v>
      </c>
      <c r="V15" s="3" t="s">
        <v>85</v>
      </c>
      <c r="W15" s="15" t="s">
        <v>6</v>
      </c>
    </row>
    <row r="16" spans="1:89" ht="190.15" x14ac:dyDescent="0.45">
      <c r="A16" s="3">
        <v>15</v>
      </c>
      <c r="B16" s="3">
        <v>2018</v>
      </c>
      <c r="C16" s="3" t="s">
        <v>99</v>
      </c>
      <c r="D16" s="3" t="s">
        <v>98</v>
      </c>
      <c r="E16" s="3" t="s">
        <v>100</v>
      </c>
      <c r="F16" s="3" t="s">
        <v>576</v>
      </c>
      <c r="G16" s="3" t="s">
        <v>168</v>
      </c>
      <c r="H16" s="3" t="s">
        <v>6</v>
      </c>
      <c r="I16" s="3"/>
      <c r="J16" s="3" t="s">
        <v>6</v>
      </c>
      <c r="K16" s="3" t="s">
        <v>102</v>
      </c>
      <c r="L16" s="3" t="s">
        <v>586</v>
      </c>
      <c r="M16" s="3" t="s">
        <v>105</v>
      </c>
      <c r="N16" s="3" t="s">
        <v>125</v>
      </c>
      <c r="O16" s="3" t="s">
        <v>6</v>
      </c>
      <c r="P16" s="3" t="s">
        <v>7</v>
      </c>
      <c r="Q16" s="3" t="s">
        <v>111</v>
      </c>
      <c r="R16" s="3" t="s">
        <v>6</v>
      </c>
      <c r="S16" s="3" t="s">
        <v>6</v>
      </c>
      <c r="T16" s="3" t="s">
        <v>103</v>
      </c>
      <c r="U16" s="3" t="s">
        <v>104</v>
      </c>
      <c r="V16" s="3" t="s">
        <v>126</v>
      </c>
      <c r="W16" s="15" t="s">
        <v>6</v>
      </c>
    </row>
    <row r="17" spans="1:23" ht="87.75" x14ac:dyDescent="0.45">
      <c r="A17" s="3">
        <v>16</v>
      </c>
      <c r="B17" s="3">
        <v>2018</v>
      </c>
      <c r="C17" s="3" t="s">
        <v>167</v>
      </c>
      <c r="D17" s="3" t="s">
        <v>166</v>
      </c>
      <c r="E17" s="3" t="s">
        <v>100</v>
      </c>
      <c r="F17" s="3" t="s">
        <v>576</v>
      </c>
      <c r="G17" s="3" t="s">
        <v>168</v>
      </c>
      <c r="H17" s="3" t="s">
        <v>6</v>
      </c>
      <c r="I17" s="3"/>
      <c r="J17" s="3" t="s">
        <v>6</v>
      </c>
      <c r="K17" s="3" t="s">
        <v>102</v>
      </c>
      <c r="L17" s="3" t="s">
        <v>169</v>
      </c>
      <c r="M17" s="3">
        <v>713</v>
      </c>
      <c r="N17" s="3" t="s">
        <v>170</v>
      </c>
      <c r="O17" s="3" t="s">
        <v>6</v>
      </c>
      <c r="P17" s="3" t="s">
        <v>7</v>
      </c>
      <c r="Q17" s="3" t="s">
        <v>111</v>
      </c>
      <c r="R17" s="3" t="s">
        <v>6</v>
      </c>
      <c r="S17" s="3" t="s">
        <v>6</v>
      </c>
      <c r="T17" s="3" t="s">
        <v>103</v>
      </c>
      <c r="U17" s="3" t="s">
        <v>171</v>
      </c>
      <c r="V17" s="3" t="s">
        <v>623</v>
      </c>
      <c r="W17" s="15" t="s">
        <v>6</v>
      </c>
    </row>
    <row r="18" spans="1:23" ht="131.65" x14ac:dyDescent="0.45">
      <c r="A18" s="3">
        <v>17</v>
      </c>
      <c r="B18" s="3">
        <v>2018</v>
      </c>
      <c r="C18" s="3" t="s">
        <v>113</v>
      </c>
      <c r="D18" s="3" t="s">
        <v>112</v>
      </c>
      <c r="E18" s="3" t="s">
        <v>128</v>
      </c>
      <c r="F18" s="3" t="s">
        <v>469</v>
      </c>
      <c r="G18" s="3" t="s">
        <v>129</v>
      </c>
      <c r="H18" s="3" t="s">
        <v>6</v>
      </c>
      <c r="I18" s="3"/>
      <c r="J18" s="3" t="s">
        <v>6</v>
      </c>
      <c r="K18" s="3" t="s">
        <v>130</v>
      </c>
      <c r="L18" s="3" t="s">
        <v>580</v>
      </c>
      <c r="M18" s="3" t="s">
        <v>131</v>
      </c>
      <c r="N18" s="3" t="s">
        <v>134</v>
      </c>
      <c r="O18" s="3" t="s">
        <v>6</v>
      </c>
      <c r="P18" s="3" t="s">
        <v>7</v>
      </c>
      <c r="Q18" s="3" t="s">
        <v>111</v>
      </c>
      <c r="R18" s="3" t="s">
        <v>6</v>
      </c>
      <c r="S18" s="3" t="s">
        <v>7</v>
      </c>
      <c r="T18" s="3" t="s">
        <v>12</v>
      </c>
      <c r="U18" s="3" t="s">
        <v>132</v>
      </c>
      <c r="V18" s="3" t="s">
        <v>135</v>
      </c>
    </row>
    <row r="19" spans="1:23" ht="73.150000000000006" x14ac:dyDescent="0.45">
      <c r="A19" s="3">
        <v>18</v>
      </c>
      <c r="B19" s="3">
        <v>2010</v>
      </c>
      <c r="C19" s="3" t="s">
        <v>395</v>
      </c>
      <c r="D19" s="3" t="s">
        <v>394</v>
      </c>
      <c r="E19" s="3" t="s">
        <v>396</v>
      </c>
      <c r="F19" s="3" t="s">
        <v>577</v>
      </c>
      <c r="G19" s="3" t="s">
        <v>397</v>
      </c>
      <c r="H19" s="3"/>
      <c r="I19" s="3" t="s">
        <v>6</v>
      </c>
      <c r="J19" s="3" t="s">
        <v>6</v>
      </c>
      <c r="K19" s="3" t="s">
        <v>398</v>
      </c>
      <c r="L19" s="3" t="s">
        <v>399</v>
      </c>
      <c r="M19" s="3" t="s">
        <v>400</v>
      </c>
      <c r="N19" s="3" t="s">
        <v>406</v>
      </c>
      <c r="O19" s="3" t="s">
        <v>6</v>
      </c>
      <c r="P19" s="3" t="s">
        <v>7</v>
      </c>
      <c r="Q19" s="3" t="s">
        <v>7</v>
      </c>
      <c r="R19" s="3" t="s">
        <v>6</v>
      </c>
      <c r="S19" s="3" t="s">
        <v>7</v>
      </c>
      <c r="T19" s="3" t="s">
        <v>513</v>
      </c>
      <c r="U19" s="3" t="s">
        <v>408</v>
      </c>
      <c r="V19" s="3" t="s">
        <v>624</v>
      </c>
      <c r="W19" s="15" t="s">
        <v>6</v>
      </c>
    </row>
    <row r="20" spans="1:23" ht="43.9" x14ac:dyDescent="0.45">
      <c r="A20" s="3">
        <v>19</v>
      </c>
      <c r="B20" s="3">
        <v>2019</v>
      </c>
      <c r="C20" s="3" t="s">
        <v>402</v>
      </c>
      <c r="D20" s="3" t="s">
        <v>401</v>
      </c>
      <c r="E20" s="3" t="s">
        <v>403</v>
      </c>
      <c r="F20" s="3" t="s">
        <v>577</v>
      </c>
      <c r="G20" s="3" t="s">
        <v>397</v>
      </c>
      <c r="H20" s="3"/>
      <c r="I20" s="3" t="s">
        <v>6</v>
      </c>
      <c r="J20" s="3" t="s">
        <v>6</v>
      </c>
      <c r="K20" s="3" t="s">
        <v>404</v>
      </c>
      <c r="L20" s="3" t="s">
        <v>399</v>
      </c>
      <c r="M20" s="3">
        <v>27655</v>
      </c>
      <c r="N20" s="3" t="s">
        <v>405</v>
      </c>
      <c r="O20" s="3" t="s">
        <v>6</v>
      </c>
      <c r="P20" s="3" t="s">
        <v>6</v>
      </c>
      <c r="Q20" s="3" t="s">
        <v>7</v>
      </c>
      <c r="R20" s="3" t="s">
        <v>6</v>
      </c>
      <c r="S20" s="3" t="s">
        <v>7</v>
      </c>
      <c r="T20" s="3" t="s">
        <v>513</v>
      </c>
      <c r="U20" s="3" t="s">
        <v>407</v>
      </c>
      <c r="V20" s="3"/>
      <c r="W20" s="15" t="s">
        <v>6</v>
      </c>
    </row>
    <row r="21" spans="1:23" ht="131.65" x14ac:dyDescent="0.45">
      <c r="A21" s="3">
        <v>20</v>
      </c>
      <c r="B21" s="3">
        <v>2020</v>
      </c>
      <c r="C21" s="3" t="s">
        <v>173</v>
      </c>
      <c r="D21" s="3" t="s">
        <v>172</v>
      </c>
      <c r="E21" s="3" t="s">
        <v>183</v>
      </c>
      <c r="F21" s="3" t="s">
        <v>578</v>
      </c>
      <c r="G21" s="3" t="s">
        <v>180</v>
      </c>
      <c r="H21" s="3" t="s">
        <v>6</v>
      </c>
      <c r="I21" s="3" t="s">
        <v>6</v>
      </c>
      <c r="J21" s="3"/>
      <c r="K21" s="3" t="s">
        <v>177</v>
      </c>
      <c r="L21" s="3" t="s">
        <v>175</v>
      </c>
      <c r="M21" s="3">
        <v>180</v>
      </c>
      <c r="N21" s="3" t="s">
        <v>178</v>
      </c>
      <c r="O21" s="3" t="s">
        <v>7</v>
      </c>
      <c r="P21" s="3" t="s">
        <v>6</v>
      </c>
      <c r="Q21" s="3" t="s">
        <v>7</v>
      </c>
      <c r="R21" s="3" t="s">
        <v>7</v>
      </c>
      <c r="S21" s="3" t="s">
        <v>7</v>
      </c>
      <c r="T21" s="3" t="s">
        <v>174</v>
      </c>
      <c r="U21" s="3" t="s">
        <v>176</v>
      </c>
      <c r="V21" s="3" t="s">
        <v>179</v>
      </c>
      <c r="W21" s="15" t="s">
        <v>6</v>
      </c>
    </row>
    <row r="22" spans="1:23" ht="131.65" x14ac:dyDescent="0.45">
      <c r="A22" s="3">
        <v>21</v>
      </c>
      <c r="B22" s="3">
        <v>2020</v>
      </c>
      <c r="C22" s="3" t="s">
        <v>182</v>
      </c>
      <c r="D22" s="3" t="s">
        <v>181</v>
      </c>
      <c r="E22" s="3" t="s">
        <v>184</v>
      </c>
      <c r="F22" s="3" t="s">
        <v>454</v>
      </c>
      <c r="G22" s="3" t="s">
        <v>185</v>
      </c>
      <c r="H22" s="3"/>
      <c r="I22" s="3" t="s">
        <v>6</v>
      </c>
      <c r="J22" s="3" t="s">
        <v>6</v>
      </c>
      <c r="K22" s="3" t="s">
        <v>186</v>
      </c>
      <c r="L22" s="3" t="s">
        <v>561</v>
      </c>
      <c r="M22" s="3">
        <v>234</v>
      </c>
      <c r="N22" s="3" t="s">
        <v>190</v>
      </c>
      <c r="O22" s="3" t="s">
        <v>6</v>
      </c>
      <c r="P22" s="3" t="s">
        <v>6</v>
      </c>
      <c r="Q22" s="3" t="s">
        <v>7</v>
      </c>
      <c r="R22" s="3" t="s">
        <v>7</v>
      </c>
      <c r="S22" s="3" t="s">
        <v>7</v>
      </c>
      <c r="T22" s="3" t="s">
        <v>187</v>
      </c>
      <c r="U22" s="3" t="s">
        <v>188</v>
      </c>
      <c r="V22" s="3" t="s">
        <v>189</v>
      </c>
      <c r="W22" s="15" t="s">
        <v>6</v>
      </c>
    </row>
    <row r="23" spans="1:23" ht="73.150000000000006" x14ac:dyDescent="0.45">
      <c r="A23" s="3">
        <v>22</v>
      </c>
      <c r="B23" s="3">
        <v>2011</v>
      </c>
      <c r="C23" s="3" t="s">
        <v>429</v>
      </c>
      <c r="D23" s="3" t="s">
        <v>428</v>
      </c>
      <c r="E23" s="3" t="s">
        <v>489</v>
      </c>
      <c r="F23" s="3" t="s">
        <v>454</v>
      </c>
      <c r="G23" s="3"/>
      <c r="H23" s="3"/>
      <c r="I23" s="3" t="s">
        <v>6</v>
      </c>
      <c r="J23" s="3" t="s">
        <v>6</v>
      </c>
      <c r="K23" s="3"/>
      <c r="L23" s="3" t="s">
        <v>562</v>
      </c>
      <c r="M23" s="3" t="s">
        <v>430</v>
      </c>
      <c r="N23" s="3" t="s">
        <v>581</v>
      </c>
      <c r="O23" s="3" t="s">
        <v>6</v>
      </c>
      <c r="P23" s="3" t="s">
        <v>7</v>
      </c>
      <c r="Q23" s="3" t="s">
        <v>111</v>
      </c>
      <c r="R23" s="3" t="s">
        <v>6</v>
      </c>
      <c r="S23" s="3" t="s">
        <v>7</v>
      </c>
      <c r="T23" s="3" t="s">
        <v>513</v>
      </c>
      <c r="U23" s="3"/>
      <c r="V23" s="3"/>
      <c r="W23" s="15" t="s">
        <v>6</v>
      </c>
    </row>
    <row r="24" spans="1:23" ht="102.4" x14ac:dyDescent="0.45">
      <c r="A24" s="3">
        <v>23</v>
      </c>
      <c r="B24" s="3">
        <v>2019</v>
      </c>
      <c r="C24" s="3" t="s">
        <v>36</v>
      </c>
      <c r="D24" s="3" t="s">
        <v>35</v>
      </c>
      <c r="E24" s="3" t="s">
        <v>116</v>
      </c>
      <c r="F24" s="3" t="s">
        <v>563</v>
      </c>
      <c r="G24" s="3" t="s">
        <v>40</v>
      </c>
      <c r="H24" s="3"/>
      <c r="I24" s="3" t="s">
        <v>6</v>
      </c>
      <c r="J24" s="3"/>
      <c r="K24" s="3" t="s">
        <v>30</v>
      </c>
      <c r="L24" s="3" t="s">
        <v>34</v>
      </c>
      <c r="M24" s="3" t="s">
        <v>46</v>
      </c>
      <c r="N24" s="3" t="s">
        <v>37</v>
      </c>
      <c r="O24" s="3" t="s">
        <v>7</v>
      </c>
      <c r="P24" s="3" t="s">
        <v>6</v>
      </c>
      <c r="Q24" s="3" t="s">
        <v>7</v>
      </c>
      <c r="R24" s="3" t="s">
        <v>7</v>
      </c>
      <c r="S24" s="3" t="s">
        <v>7</v>
      </c>
      <c r="T24" s="3" t="s">
        <v>32</v>
      </c>
      <c r="U24" s="3" t="s">
        <v>38</v>
      </c>
      <c r="V24" s="3"/>
      <c r="W24" s="15" t="s">
        <v>6</v>
      </c>
    </row>
    <row r="25" spans="1:23" ht="102.4" x14ac:dyDescent="0.45">
      <c r="A25" s="3">
        <v>24</v>
      </c>
      <c r="B25" s="3">
        <v>2016</v>
      </c>
      <c r="C25" s="4" t="s">
        <v>193</v>
      </c>
      <c r="D25" s="4" t="s">
        <v>192</v>
      </c>
      <c r="E25" s="3" t="s">
        <v>194</v>
      </c>
      <c r="F25" s="3" t="s">
        <v>454</v>
      </c>
      <c r="G25" s="3" t="s">
        <v>196</v>
      </c>
      <c r="H25" s="3"/>
      <c r="I25" s="3" t="s">
        <v>6</v>
      </c>
      <c r="J25" s="3"/>
      <c r="K25" s="3" t="s">
        <v>195</v>
      </c>
      <c r="L25" s="3" t="s">
        <v>197</v>
      </c>
      <c r="M25" s="3" t="s">
        <v>7</v>
      </c>
      <c r="N25" s="3" t="s">
        <v>202</v>
      </c>
      <c r="O25" s="3" t="s">
        <v>7</v>
      </c>
      <c r="P25" s="3" t="s">
        <v>7</v>
      </c>
      <c r="Q25" s="3" t="s">
        <v>7</v>
      </c>
      <c r="R25" s="3" t="s">
        <v>7</v>
      </c>
      <c r="S25" s="3" t="s">
        <v>7</v>
      </c>
      <c r="T25" s="3" t="s">
        <v>7</v>
      </c>
      <c r="U25" s="3"/>
      <c r="V25" s="3" t="s">
        <v>625</v>
      </c>
    </row>
    <row r="26" spans="1:23" ht="87.75" x14ac:dyDescent="0.45">
      <c r="A26" s="3">
        <v>25</v>
      </c>
      <c r="B26" s="3">
        <v>2021</v>
      </c>
      <c r="C26" s="3" t="s">
        <v>199</v>
      </c>
      <c r="D26" s="4" t="s">
        <v>198</v>
      </c>
      <c r="E26" s="3" t="s">
        <v>201</v>
      </c>
      <c r="F26" s="3" t="s">
        <v>564</v>
      </c>
      <c r="G26" s="3" t="s">
        <v>200</v>
      </c>
      <c r="H26" s="3"/>
      <c r="I26" s="3" t="s">
        <v>6</v>
      </c>
      <c r="J26" s="3"/>
      <c r="K26" s="3" t="s">
        <v>207</v>
      </c>
      <c r="L26" s="3" t="s">
        <v>205</v>
      </c>
      <c r="M26" s="3" t="s">
        <v>204</v>
      </c>
      <c r="N26" s="3" t="s">
        <v>206</v>
      </c>
      <c r="O26" s="3" t="s">
        <v>6</v>
      </c>
      <c r="P26" s="3" t="s">
        <v>6</v>
      </c>
      <c r="Q26" s="3" t="s">
        <v>7</v>
      </c>
      <c r="R26" s="3" t="s">
        <v>6</v>
      </c>
      <c r="S26" s="3" t="s">
        <v>7</v>
      </c>
      <c r="T26" s="3" t="s">
        <v>174</v>
      </c>
      <c r="U26" s="3" t="s">
        <v>203</v>
      </c>
      <c r="V26" s="3" t="s">
        <v>212</v>
      </c>
      <c r="W26" s="15" t="s">
        <v>6</v>
      </c>
    </row>
    <row r="27" spans="1:23" ht="146.25" x14ac:dyDescent="0.45">
      <c r="A27" s="3">
        <v>26</v>
      </c>
      <c r="B27" s="3">
        <v>2019</v>
      </c>
      <c r="C27" s="3" t="s">
        <v>209</v>
      </c>
      <c r="D27" s="4" t="s">
        <v>208</v>
      </c>
      <c r="E27" s="3" t="s">
        <v>213</v>
      </c>
      <c r="F27" s="3" t="s">
        <v>565</v>
      </c>
      <c r="G27" s="3" t="s">
        <v>211</v>
      </c>
      <c r="H27" s="3"/>
      <c r="I27" s="3" t="s">
        <v>6</v>
      </c>
      <c r="J27" s="3" t="s">
        <v>6</v>
      </c>
      <c r="K27" s="3" t="s">
        <v>210</v>
      </c>
      <c r="L27" s="3" t="s">
        <v>215</v>
      </c>
      <c r="M27" s="3">
        <v>3197</v>
      </c>
      <c r="N27" s="3" t="s">
        <v>617</v>
      </c>
      <c r="O27" s="3" t="s">
        <v>6</v>
      </c>
      <c r="P27" s="3" t="s">
        <v>6</v>
      </c>
      <c r="Q27" s="3" t="s">
        <v>7</v>
      </c>
      <c r="R27" s="3" t="s">
        <v>6</v>
      </c>
      <c r="S27" s="3" t="s">
        <v>7</v>
      </c>
      <c r="T27" s="3" t="s">
        <v>174</v>
      </c>
      <c r="U27" s="3" t="s">
        <v>214</v>
      </c>
      <c r="V27" s="3" t="s">
        <v>618</v>
      </c>
      <c r="W27" s="15" t="s">
        <v>6</v>
      </c>
    </row>
    <row r="28" spans="1:23" ht="102.4" x14ac:dyDescent="0.45">
      <c r="A28" s="3">
        <v>27</v>
      </c>
      <c r="B28" s="3">
        <v>2021</v>
      </c>
      <c r="C28" s="3" t="s">
        <v>410</v>
      </c>
      <c r="D28" s="3" t="s">
        <v>409</v>
      </c>
      <c r="E28" s="3" t="s">
        <v>411</v>
      </c>
      <c r="F28" s="3" t="s">
        <v>566</v>
      </c>
      <c r="G28" s="3" t="s">
        <v>412</v>
      </c>
      <c r="H28" s="3" t="s">
        <v>6</v>
      </c>
      <c r="I28" s="3"/>
      <c r="J28" s="3" t="s">
        <v>6</v>
      </c>
      <c r="K28" s="3" t="s">
        <v>414</v>
      </c>
      <c r="L28" s="3" t="s">
        <v>415</v>
      </c>
      <c r="M28" s="3">
        <v>1043</v>
      </c>
      <c r="N28" s="3" t="s">
        <v>416</v>
      </c>
      <c r="O28" s="3" t="s">
        <v>7</v>
      </c>
      <c r="P28" s="3" t="s">
        <v>6</v>
      </c>
      <c r="Q28" s="3" t="s">
        <v>7</v>
      </c>
      <c r="R28" s="3" t="s">
        <v>6</v>
      </c>
      <c r="S28" s="3" t="s">
        <v>7</v>
      </c>
      <c r="T28" s="3" t="s">
        <v>12</v>
      </c>
      <c r="U28" s="3" t="s">
        <v>417</v>
      </c>
      <c r="V28" s="3" t="s">
        <v>413</v>
      </c>
      <c r="W28" s="15" t="s">
        <v>6</v>
      </c>
    </row>
    <row r="29" spans="1:23" ht="131.65" x14ac:dyDescent="0.45">
      <c r="A29" s="3">
        <v>28</v>
      </c>
      <c r="B29" s="3">
        <v>2014</v>
      </c>
      <c r="C29" s="3" t="s">
        <v>419</v>
      </c>
      <c r="D29" s="3" t="s">
        <v>418</v>
      </c>
      <c r="E29" s="3" t="s">
        <v>420</v>
      </c>
      <c r="F29" s="3" t="s">
        <v>567</v>
      </c>
      <c r="G29" s="3" t="s">
        <v>424</v>
      </c>
      <c r="H29" s="3"/>
      <c r="I29" s="3" t="s">
        <v>6</v>
      </c>
      <c r="J29" s="3" t="s">
        <v>6</v>
      </c>
      <c r="K29" s="3" t="s">
        <v>427</v>
      </c>
      <c r="L29" s="3" t="s">
        <v>425</v>
      </c>
      <c r="M29" s="3" t="s">
        <v>421</v>
      </c>
      <c r="N29" s="3" t="s">
        <v>426</v>
      </c>
      <c r="O29" s="3" t="s">
        <v>6</v>
      </c>
      <c r="P29" s="3"/>
      <c r="Q29" s="3" t="s">
        <v>111</v>
      </c>
      <c r="R29" s="3" t="s">
        <v>6</v>
      </c>
      <c r="S29" s="3"/>
      <c r="T29" s="3" t="s">
        <v>431</v>
      </c>
      <c r="U29" s="3" t="s">
        <v>422</v>
      </c>
      <c r="V29" s="3" t="s">
        <v>423</v>
      </c>
      <c r="W29" s="15" t="s">
        <v>6</v>
      </c>
    </row>
    <row r="30" spans="1:23" ht="58.5" x14ac:dyDescent="0.45">
      <c r="A30" s="3">
        <v>29</v>
      </c>
      <c r="B30" s="3">
        <v>2006</v>
      </c>
      <c r="C30" s="3" t="s">
        <v>435</v>
      </c>
      <c r="D30" s="6" t="s">
        <v>434</v>
      </c>
      <c r="E30" s="3" t="s">
        <v>436</v>
      </c>
      <c r="F30" s="3" t="s">
        <v>528</v>
      </c>
      <c r="G30" s="3" t="s">
        <v>440</v>
      </c>
      <c r="H30" s="3"/>
      <c r="I30" s="3" t="s">
        <v>6</v>
      </c>
      <c r="J30" s="3" t="s">
        <v>6</v>
      </c>
      <c r="K30" s="3" t="s">
        <v>439</v>
      </c>
      <c r="L30" s="3" t="s">
        <v>441</v>
      </c>
      <c r="M30" s="3" t="s">
        <v>493</v>
      </c>
      <c r="N30" s="3" t="s">
        <v>587</v>
      </c>
      <c r="O30" s="3" t="s">
        <v>6</v>
      </c>
      <c r="P30" s="3" t="s">
        <v>7</v>
      </c>
      <c r="Q30" s="3" t="s">
        <v>492</v>
      </c>
      <c r="R30" s="3"/>
      <c r="S30" s="3"/>
      <c r="T30" s="3" t="s">
        <v>437</v>
      </c>
      <c r="U30" s="3" t="s">
        <v>438</v>
      </c>
      <c r="V30" s="3" t="s">
        <v>626</v>
      </c>
      <c r="W30" s="15" t="s">
        <v>6</v>
      </c>
    </row>
    <row r="31" spans="1:23" ht="117" x14ac:dyDescent="0.45">
      <c r="A31" s="3">
        <v>30</v>
      </c>
      <c r="B31" s="3">
        <v>2018</v>
      </c>
      <c r="C31" s="3" t="s">
        <v>452</v>
      </c>
      <c r="D31" s="3" t="s">
        <v>451</v>
      </c>
      <c r="E31" s="3" t="s">
        <v>453</v>
      </c>
      <c r="F31" s="3" t="s">
        <v>454</v>
      </c>
      <c r="G31" s="3" t="s">
        <v>456</v>
      </c>
      <c r="H31" s="3" t="s">
        <v>6</v>
      </c>
      <c r="I31" s="3" t="s">
        <v>6</v>
      </c>
      <c r="J31" s="3" t="s">
        <v>6</v>
      </c>
      <c r="K31" s="3" t="s">
        <v>455</v>
      </c>
      <c r="L31" s="3" t="s">
        <v>458</v>
      </c>
      <c r="M31" s="3"/>
      <c r="N31" s="3" t="s">
        <v>459</v>
      </c>
      <c r="O31" s="3" t="s">
        <v>6</v>
      </c>
      <c r="P31" s="3" t="s">
        <v>6</v>
      </c>
      <c r="Q31" s="3" t="s">
        <v>111</v>
      </c>
      <c r="R31" s="3" t="s">
        <v>6</v>
      </c>
      <c r="S31" s="3" t="s">
        <v>7</v>
      </c>
      <c r="T31" s="3" t="s">
        <v>12</v>
      </c>
      <c r="U31" s="3" t="s">
        <v>457</v>
      </c>
      <c r="V31" s="3" t="s">
        <v>627</v>
      </c>
      <c r="W31" s="15" t="s">
        <v>6</v>
      </c>
    </row>
    <row r="32" spans="1:23" ht="73.150000000000006" x14ac:dyDescent="0.45">
      <c r="A32" s="3">
        <v>31</v>
      </c>
      <c r="B32" s="3">
        <v>2021</v>
      </c>
      <c r="C32" s="3" t="s">
        <v>443</v>
      </c>
      <c r="D32" s="3" t="s">
        <v>442</v>
      </c>
      <c r="E32" s="3" t="s">
        <v>444</v>
      </c>
      <c r="F32" s="3" t="s">
        <v>9</v>
      </c>
      <c r="G32" s="3" t="s">
        <v>445</v>
      </c>
      <c r="H32" s="3" t="s">
        <v>6</v>
      </c>
      <c r="I32" s="3"/>
      <c r="J32" s="3" t="s">
        <v>6</v>
      </c>
      <c r="K32" s="3" t="s">
        <v>446</v>
      </c>
      <c r="L32" s="3" t="s">
        <v>447</v>
      </c>
      <c r="M32" s="3"/>
      <c r="N32" s="3" t="s">
        <v>449</v>
      </c>
      <c r="O32" s="3" t="s">
        <v>6</v>
      </c>
      <c r="P32" s="3" t="s">
        <v>6</v>
      </c>
      <c r="Q32" s="3" t="s">
        <v>7</v>
      </c>
      <c r="R32" s="3" t="s">
        <v>6</v>
      </c>
      <c r="S32" s="3" t="s">
        <v>7</v>
      </c>
      <c r="T32" s="3" t="s">
        <v>448</v>
      </c>
      <c r="U32" s="3"/>
      <c r="V32" s="3" t="s">
        <v>450</v>
      </c>
      <c r="W32" s="15" t="s">
        <v>6</v>
      </c>
    </row>
    <row r="33" spans="1:89" s="11" customFormat="1" ht="87.75" x14ac:dyDescent="0.45">
      <c r="A33" s="3">
        <v>32</v>
      </c>
      <c r="B33" s="3">
        <v>2021</v>
      </c>
      <c r="C33" s="3" t="s">
        <v>20</v>
      </c>
      <c r="D33" s="3" t="s">
        <v>478</v>
      </c>
      <c r="E33" s="3" t="s">
        <v>16</v>
      </c>
      <c r="F33" s="3" t="s">
        <v>9</v>
      </c>
      <c r="G33" s="3" t="s">
        <v>10</v>
      </c>
      <c r="H33" s="3" t="s">
        <v>6</v>
      </c>
      <c r="I33" s="3"/>
      <c r="J33" s="3" t="s">
        <v>6</v>
      </c>
      <c r="K33" s="3" t="s">
        <v>17</v>
      </c>
      <c r="L33" s="3" t="s">
        <v>18</v>
      </c>
      <c r="M33" s="3" t="s">
        <v>530</v>
      </c>
      <c r="N33" s="3" t="s">
        <v>531</v>
      </c>
      <c r="O33" s="3" t="s">
        <v>6</v>
      </c>
      <c r="P33" s="3" t="s">
        <v>6</v>
      </c>
      <c r="Q33" s="3" t="s">
        <v>7</v>
      </c>
      <c r="R33" s="3" t="s">
        <v>6</v>
      </c>
      <c r="S33" s="3" t="s">
        <v>7</v>
      </c>
      <c r="T33" s="3" t="s">
        <v>448</v>
      </c>
      <c r="U33" s="3" t="s">
        <v>582</v>
      </c>
      <c r="V33" s="3" t="s">
        <v>15</v>
      </c>
      <c r="W33" s="15" t="s">
        <v>6</v>
      </c>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row>
    <row r="34" spans="1:89" s="11" customFormat="1" ht="87.75" x14ac:dyDescent="0.45">
      <c r="A34" s="3">
        <v>33</v>
      </c>
      <c r="B34" s="3">
        <v>2021</v>
      </c>
      <c r="C34" s="4" t="s">
        <v>226</v>
      </c>
      <c r="D34" s="4" t="s">
        <v>479</v>
      </c>
      <c r="E34" s="4" t="s">
        <v>253</v>
      </c>
      <c r="F34" s="4" t="s">
        <v>254</v>
      </c>
      <c r="G34" s="4" t="s">
        <v>255</v>
      </c>
      <c r="H34" s="4" t="s">
        <v>6</v>
      </c>
      <c r="I34" s="4"/>
      <c r="J34" s="4"/>
      <c r="K34" s="4" t="s">
        <v>256</v>
      </c>
      <c r="L34" s="4" t="s">
        <v>257</v>
      </c>
      <c r="M34" s="4" t="s">
        <v>258</v>
      </c>
      <c r="N34" s="4" t="s">
        <v>374</v>
      </c>
      <c r="O34" s="4" t="s">
        <v>7</v>
      </c>
      <c r="P34" s="4" t="s">
        <v>6</v>
      </c>
      <c r="Q34" s="4" t="s">
        <v>7</v>
      </c>
      <c r="R34" s="4" t="s">
        <v>7</v>
      </c>
      <c r="S34" s="4" t="s">
        <v>7</v>
      </c>
      <c r="T34" s="4" t="s">
        <v>12</v>
      </c>
      <c r="U34" s="4" t="s">
        <v>259</v>
      </c>
      <c r="V34" s="4" t="s">
        <v>260</v>
      </c>
      <c r="W34" s="15" t="s">
        <v>6</v>
      </c>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row>
    <row r="35" spans="1:89" ht="73.150000000000006" x14ac:dyDescent="0.45">
      <c r="A35" s="3">
        <v>34</v>
      </c>
      <c r="B35" s="3">
        <v>2013</v>
      </c>
      <c r="C35" s="3" t="s">
        <v>460</v>
      </c>
      <c r="D35" s="3" t="s">
        <v>585</v>
      </c>
      <c r="E35" s="3" t="s">
        <v>461</v>
      </c>
      <c r="F35" s="3" t="s">
        <v>565</v>
      </c>
      <c r="G35" s="3"/>
      <c r="H35" s="3"/>
      <c r="I35" s="3" t="s">
        <v>6</v>
      </c>
      <c r="J35" s="3" t="s">
        <v>6</v>
      </c>
      <c r="K35" s="3"/>
      <c r="L35" s="3" t="s">
        <v>464</v>
      </c>
      <c r="M35" s="3" t="s">
        <v>462</v>
      </c>
      <c r="N35" s="3" t="s">
        <v>465</v>
      </c>
      <c r="O35" s="3" t="s">
        <v>6</v>
      </c>
      <c r="P35" s="3" t="s">
        <v>7</v>
      </c>
      <c r="Q35" s="3" t="s">
        <v>111</v>
      </c>
      <c r="R35" s="3" t="s">
        <v>7</v>
      </c>
      <c r="S35" s="3" t="s">
        <v>7</v>
      </c>
      <c r="T35" s="3" t="s">
        <v>103</v>
      </c>
      <c r="U35" s="3" t="s">
        <v>463</v>
      </c>
      <c r="V35" s="3" t="s">
        <v>466</v>
      </c>
      <c r="W35" s="15" t="s">
        <v>6</v>
      </c>
    </row>
    <row r="36" spans="1:89" ht="146.25" x14ac:dyDescent="0.45">
      <c r="A36" s="3">
        <v>35</v>
      </c>
      <c r="B36" s="3">
        <v>2020</v>
      </c>
      <c r="C36" s="4" t="s">
        <v>227</v>
      </c>
      <c r="D36" s="4" t="s">
        <v>252</v>
      </c>
      <c r="E36" s="4" t="s">
        <v>261</v>
      </c>
      <c r="F36" s="4" t="s">
        <v>568</v>
      </c>
      <c r="G36" s="4" t="s">
        <v>262</v>
      </c>
      <c r="H36" s="4" t="s">
        <v>6</v>
      </c>
      <c r="I36" s="4" t="s">
        <v>6</v>
      </c>
      <c r="J36" s="4" t="s">
        <v>6</v>
      </c>
      <c r="K36" s="4" t="s">
        <v>263</v>
      </c>
      <c r="L36" s="4" t="s">
        <v>264</v>
      </c>
      <c r="M36" s="4" t="s">
        <v>265</v>
      </c>
      <c r="N36" s="4" t="s">
        <v>375</v>
      </c>
      <c r="O36" s="4" t="s">
        <v>6</v>
      </c>
      <c r="P36" s="4" t="s">
        <v>6</v>
      </c>
      <c r="Q36" s="4" t="s">
        <v>7</v>
      </c>
      <c r="R36" s="4" t="s">
        <v>6</v>
      </c>
      <c r="S36" s="4" t="s">
        <v>7</v>
      </c>
      <c r="T36" s="4" t="s">
        <v>28</v>
      </c>
      <c r="U36" s="4" t="s">
        <v>266</v>
      </c>
      <c r="V36" s="4" t="s">
        <v>267</v>
      </c>
      <c r="W36" s="15" t="s">
        <v>6</v>
      </c>
    </row>
    <row r="37" spans="1:89" s="11" customFormat="1" ht="58.5" x14ac:dyDescent="0.45">
      <c r="A37" s="3">
        <v>36</v>
      </c>
      <c r="B37" s="3">
        <v>2019</v>
      </c>
      <c r="C37" s="4" t="s">
        <v>228</v>
      </c>
      <c r="D37" s="4" t="s">
        <v>243</v>
      </c>
      <c r="E37" s="4" t="s">
        <v>268</v>
      </c>
      <c r="F37" s="4" t="s">
        <v>67</v>
      </c>
      <c r="G37" s="4" t="s">
        <v>269</v>
      </c>
      <c r="H37" s="4"/>
      <c r="I37" s="4" t="s">
        <v>6</v>
      </c>
      <c r="J37" s="4" t="s">
        <v>6</v>
      </c>
      <c r="K37" s="4" t="s">
        <v>270</v>
      </c>
      <c r="L37" s="4" t="s">
        <v>271</v>
      </c>
      <c r="M37" s="4" t="s">
        <v>272</v>
      </c>
      <c r="N37" s="4" t="s">
        <v>273</v>
      </c>
      <c r="O37" s="4" t="s">
        <v>6</v>
      </c>
      <c r="P37" s="4" t="s">
        <v>6</v>
      </c>
      <c r="Q37" s="4" t="s">
        <v>44</v>
      </c>
      <c r="R37" s="4" t="s">
        <v>7</v>
      </c>
      <c r="S37" s="4"/>
      <c r="T37" s="4" t="s">
        <v>274</v>
      </c>
      <c r="U37" s="4" t="s">
        <v>275</v>
      </c>
      <c r="V37" s="4" t="s">
        <v>276</v>
      </c>
      <c r="W37" s="15" t="s">
        <v>6</v>
      </c>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row>
    <row r="38" spans="1:89" ht="117" x14ac:dyDescent="0.45">
      <c r="A38" s="3">
        <v>37</v>
      </c>
      <c r="B38" s="3">
        <v>2021</v>
      </c>
      <c r="C38" s="4" t="s">
        <v>615</v>
      </c>
      <c r="D38" s="4" t="s">
        <v>616</v>
      </c>
      <c r="E38" s="4" t="s">
        <v>277</v>
      </c>
      <c r="F38" s="4" t="s">
        <v>67</v>
      </c>
      <c r="G38" s="4" t="s">
        <v>278</v>
      </c>
      <c r="H38" s="4"/>
      <c r="I38" s="4" t="s">
        <v>6</v>
      </c>
      <c r="J38" s="4"/>
      <c r="K38" s="4" t="s">
        <v>279</v>
      </c>
      <c r="L38" s="4" t="s">
        <v>280</v>
      </c>
      <c r="M38" s="4" t="s">
        <v>281</v>
      </c>
      <c r="N38" s="4" t="s">
        <v>282</v>
      </c>
      <c r="O38" s="4" t="s">
        <v>7</v>
      </c>
      <c r="P38" s="4" t="s">
        <v>6</v>
      </c>
      <c r="Q38" s="4" t="s">
        <v>7</v>
      </c>
      <c r="R38" s="4" t="s">
        <v>7</v>
      </c>
      <c r="S38" s="4" t="s">
        <v>7</v>
      </c>
      <c r="T38" s="4" t="s">
        <v>283</v>
      </c>
      <c r="U38" s="4" t="s">
        <v>284</v>
      </c>
      <c r="V38" s="4"/>
      <c r="W38" s="15" t="s">
        <v>6</v>
      </c>
    </row>
    <row r="39" spans="1:89" ht="204.75" x14ac:dyDescent="0.45">
      <c r="A39" s="3">
        <v>38</v>
      </c>
      <c r="B39" s="3">
        <v>2020</v>
      </c>
      <c r="C39" s="3" t="s">
        <v>216</v>
      </c>
      <c r="D39" s="4" t="s">
        <v>219</v>
      </c>
      <c r="E39" s="3" t="s">
        <v>218</v>
      </c>
      <c r="F39" s="3" t="s">
        <v>569</v>
      </c>
      <c r="G39" s="3" t="s">
        <v>220</v>
      </c>
      <c r="H39" s="3" t="s">
        <v>6</v>
      </c>
      <c r="I39" s="3" t="s">
        <v>6</v>
      </c>
      <c r="J39" s="3" t="s">
        <v>6</v>
      </c>
      <c r="K39" s="3" t="s">
        <v>217</v>
      </c>
      <c r="L39" s="3" t="s">
        <v>223</v>
      </c>
      <c r="M39" s="3" t="s">
        <v>225</v>
      </c>
      <c r="N39" s="3" t="s">
        <v>224</v>
      </c>
      <c r="O39" s="3" t="s">
        <v>6</v>
      </c>
      <c r="P39" s="3" t="s">
        <v>6</v>
      </c>
      <c r="Q39" s="3" t="s">
        <v>7</v>
      </c>
      <c r="R39" s="3" t="s">
        <v>7</v>
      </c>
      <c r="S39" s="3" t="s">
        <v>6</v>
      </c>
      <c r="T39" s="3" t="s">
        <v>221</v>
      </c>
      <c r="U39" s="3" t="s">
        <v>222</v>
      </c>
      <c r="V39" s="3" t="s">
        <v>628</v>
      </c>
      <c r="W39" s="15" t="s">
        <v>6</v>
      </c>
    </row>
    <row r="40" spans="1:89" ht="57" customHeight="1" x14ac:dyDescent="0.45">
      <c r="A40" s="3">
        <v>39</v>
      </c>
      <c r="B40" s="3">
        <v>2021</v>
      </c>
      <c r="C40" s="4" t="s">
        <v>230</v>
      </c>
      <c r="D40" s="4" t="s">
        <v>244</v>
      </c>
      <c r="E40" s="4" t="s">
        <v>285</v>
      </c>
      <c r="F40" s="4" t="s">
        <v>568</v>
      </c>
      <c r="G40" s="4" t="s">
        <v>262</v>
      </c>
      <c r="H40" s="4" t="s">
        <v>6</v>
      </c>
      <c r="I40" s="4"/>
      <c r="J40" s="4" t="s">
        <v>6</v>
      </c>
      <c r="K40" s="4" t="s">
        <v>286</v>
      </c>
      <c r="L40" s="4" t="s">
        <v>287</v>
      </c>
      <c r="M40" s="8">
        <v>282</v>
      </c>
      <c r="N40" s="4" t="s">
        <v>288</v>
      </c>
      <c r="O40" s="4" t="s">
        <v>6</v>
      </c>
      <c r="P40" s="4" t="s">
        <v>6</v>
      </c>
      <c r="Q40" s="8" t="s">
        <v>7</v>
      </c>
      <c r="R40" s="4" t="s">
        <v>7</v>
      </c>
      <c r="S40" s="4" t="s">
        <v>7</v>
      </c>
      <c r="T40" s="4" t="s">
        <v>12</v>
      </c>
      <c r="U40" s="4" t="s">
        <v>289</v>
      </c>
      <c r="V40" s="8"/>
    </row>
    <row r="41" spans="1:89" ht="292.5" x14ac:dyDescent="0.45">
      <c r="A41" s="3">
        <v>40</v>
      </c>
      <c r="B41" s="3">
        <v>2017</v>
      </c>
      <c r="C41" s="4" t="s">
        <v>588</v>
      </c>
      <c r="D41" s="9" t="s">
        <v>480</v>
      </c>
      <c r="E41" s="4" t="s">
        <v>290</v>
      </c>
      <c r="F41" s="4" t="s">
        <v>9</v>
      </c>
      <c r="G41" s="4" t="s">
        <v>291</v>
      </c>
      <c r="H41" s="4"/>
      <c r="I41" s="4" t="s">
        <v>6</v>
      </c>
      <c r="J41" s="4" t="s">
        <v>6</v>
      </c>
      <c r="K41" s="4" t="s">
        <v>292</v>
      </c>
      <c r="L41" s="4" t="s">
        <v>293</v>
      </c>
      <c r="M41" s="4" t="s">
        <v>294</v>
      </c>
      <c r="N41" s="4" t="s">
        <v>376</v>
      </c>
      <c r="O41" s="4" t="s">
        <v>6</v>
      </c>
      <c r="P41" s="4"/>
      <c r="Q41" s="8" t="s">
        <v>111</v>
      </c>
      <c r="R41" s="4" t="s">
        <v>7</v>
      </c>
      <c r="S41" s="4" t="s">
        <v>7</v>
      </c>
      <c r="T41" s="4" t="s">
        <v>511</v>
      </c>
      <c r="U41" s="4" t="s">
        <v>512</v>
      </c>
      <c r="V41" s="4" t="s">
        <v>296</v>
      </c>
      <c r="W41" s="15" t="s">
        <v>6</v>
      </c>
    </row>
    <row r="42" spans="1:89" ht="131.65" x14ac:dyDescent="0.45">
      <c r="A42" s="3">
        <v>41</v>
      </c>
      <c r="B42" s="3">
        <v>2004</v>
      </c>
      <c r="C42" s="4" t="s">
        <v>231</v>
      </c>
      <c r="D42" s="4" t="s">
        <v>245</v>
      </c>
      <c r="E42" s="4" t="s">
        <v>297</v>
      </c>
      <c r="F42" s="4" t="s">
        <v>570</v>
      </c>
      <c r="G42" s="4" t="s">
        <v>298</v>
      </c>
      <c r="H42" s="4" t="s">
        <v>6</v>
      </c>
      <c r="I42" s="4" t="s">
        <v>6</v>
      </c>
      <c r="J42" s="4" t="s">
        <v>6</v>
      </c>
      <c r="K42" s="4" t="s">
        <v>299</v>
      </c>
      <c r="L42" s="4" t="s">
        <v>300</v>
      </c>
      <c r="M42" s="8">
        <v>720</v>
      </c>
      <c r="N42" s="4" t="s">
        <v>301</v>
      </c>
      <c r="O42" s="4" t="s">
        <v>6</v>
      </c>
      <c r="P42" s="8" t="s">
        <v>7</v>
      </c>
      <c r="Q42" s="8" t="s">
        <v>111</v>
      </c>
      <c r="R42" s="8" t="s">
        <v>7</v>
      </c>
      <c r="S42" s="8" t="s">
        <v>7</v>
      </c>
      <c r="T42" s="4" t="s">
        <v>302</v>
      </c>
      <c r="U42" s="4" t="s">
        <v>303</v>
      </c>
      <c r="V42" s="4" t="s">
        <v>304</v>
      </c>
      <c r="W42" s="15" t="s">
        <v>6</v>
      </c>
    </row>
    <row r="43" spans="1:89" ht="117" x14ac:dyDescent="0.45">
      <c r="A43" s="3">
        <v>42</v>
      </c>
      <c r="B43" s="3">
        <v>2011</v>
      </c>
      <c r="C43" s="4" t="s">
        <v>232</v>
      </c>
      <c r="D43" s="4" t="s">
        <v>246</v>
      </c>
      <c r="E43" s="4" t="s">
        <v>305</v>
      </c>
      <c r="F43" s="4" t="s">
        <v>9</v>
      </c>
      <c r="G43" s="4" t="s">
        <v>306</v>
      </c>
      <c r="H43" s="4"/>
      <c r="I43" s="4" t="s">
        <v>6</v>
      </c>
      <c r="J43" s="4" t="s">
        <v>6</v>
      </c>
      <c r="K43" s="4" t="s">
        <v>307</v>
      </c>
      <c r="L43" s="4" t="s">
        <v>308</v>
      </c>
      <c r="M43" s="8">
        <v>397</v>
      </c>
      <c r="N43" s="4" t="s">
        <v>377</v>
      </c>
      <c r="O43" s="4" t="s">
        <v>6</v>
      </c>
      <c r="P43" s="8" t="s">
        <v>7</v>
      </c>
      <c r="Q43" s="8" t="s">
        <v>111</v>
      </c>
      <c r="R43" s="4" t="s">
        <v>6</v>
      </c>
      <c r="S43" s="8" t="s">
        <v>7</v>
      </c>
      <c r="T43" s="4" t="s">
        <v>309</v>
      </c>
      <c r="U43" s="4" t="s">
        <v>310</v>
      </c>
      <c r="V43" s="4"/>
      <c r="W43" s="15" t="s">
        <v>6</v>
      </c>
    </row>
    <row r="44" spans="1:89" ht="175.5" x14ac:dyDescent="0.45">
      <c r="A44" s="3">
        <v>43</v>
      </c>
      <c r="B44" s="3">
        <v>2016</v>
      </c>
      <c r="C44" s="4" t="s">
        <v>235</v>
      </c>
      <c r="D44" s="4" t="s">
        <v>481</v>
      </c>
      <c r="E44" s="4" t="s">
        <v>521</v>
      </c>
      <c r="F44" s="4" t="s">
        <v>67</v>
      </c>
      <c r="G44" s="4" t="s">
        <v>324</v>
      </c>
      <c r="H44" s="4" t="s">
        <v>6</v>
      </c>
      <c r="I44" s="4" t="s">
        <v>6</v>
      </c>
      <c r="J44" s="4" t="s">
        <v>6</v>
      </c>
      <c r="K44" s="4" t="s">
        <v>325</v>
      </c>
      <c r="L44" s="4" t="s">
        <v>314</v>
      </c>
      <c r="M44" s="4" t="s">
        <v>326</v>
      </c>
      <c r="N44" s="4" t="s">
        <v>380</v>
      </c>
      <c r="O44" s="4" t="s">
        <v>6</v>
      </c>
      <c r="P44" s="8" t="s">
        <v>7</v>
      </c>
      <c r="Q44" s="8" t="s">
        <v>111</v>
      </c>
      <c r="R44" s="4" t="s">
        <v>6</v>
      </c>
      <c r="S44" s="8" t="s">
        <v>7</v>
      </c>
      <c r="T44" s="4" t="s">
        <v>327</v>
      </c>
      <c r="U44" s="4" t="s">
        <v>328</v>
      </c>
      <c r="V44" s="4" t="s">
        <v>329</v>
      </c>
    </row>
    <row r="45" spans="1:89" ht="102.4" x14ac:dyDescent="0.45">
      <c r="A45" s="3">
        <v>44</v>
      </c>
      <c r="B45" s="3">
        <v>2017</v>
      </c>
      <c r="C45" s="4" t="s">
        <v>234</v>
      </c>
      <c r="D45" s="4" t="s">
        <v>482</v>
      </c>
      <c r="E45" s="4" t="s">
        <v>318</v>
      </c>
      <c r="F45" s="4" t="s">
        <v>67</v>
      </c>
      <c r="G45" s="4" t="s">
        <v>319</v>
      </c>
      <c r="H45" s="4" t="s">
        <v>6</v>
      </c>
      <c r="I45" s="4" t="s">
        <v>6</v>
      </c>
      <c r="J45" s="4" t="s">
        <v>6</v>
      </c>
      <c r="K45" s="4" t="s">
        <v>320</v>
      </c>
      <c r="L45" s="4" t="s">
        <v>314</v>
      </c>
      <c r="M45" s="4" t="s">
        <v>321</v>
      </c>
      <c r="N45" s="4" t="s">
        <v>379</v>
      </c>
      <c r="O45" s="4" t="s">
        <v>6</v>
      </c>
      <c r="P45" s="8" t="s">
        <v>7</v>
      </c>
      <c r="Q45" s="4" t="s">
        <v>44</v>
      </c>
      <c r="R45" s="4" t="s">
        <v>6</v>
      </c>
      <c r="S45" s="8" t="s">
        <v>7</v>
      </c>
      <c r="T45" s="4" t="s">
        <v>274</v>
      </c>
      <c r="U45" s="4" t="s">
        <v>322</v>
      </c>
      <c r="V45" s="4" t="s">
        <v>323</v>
      </c>
      <c r="W45" s="15" t="s">
        <v>6</v>
      </c>
    </row>
    <row r="46" spans="1:89" ht="175.5" x14ac:dyDescent="0.45">
      <c r="A46" s="3">
        <v>45</v>
      </c>
      <c r="B46" s="3">
        <v>2018</v>
      </c>
      <c r="C46" s="4" t="s">
        <v>233</v>
      </c>
      <c r="D46" s="4" t="s">
        <v>483</v>
      </c>
      <c r="E46" s="4" t="s">
        <v>311</v>
      </c>
      <c r="F46" s="4" t="s">
        <v>67</v>
      </c>
      <c r="G46" s="4" t="s">
        <v>312</v>
      </c>
      <c r="H46" s="4" t="s">
        <v>6</v>
      </c>
      <c r="I46" s="4" t="s">
        <v>6</v>
      </c>
      <c r="J46" s="4" t="s">
        <v>6</v>
      </c>
      <c r="K46" s="4" t="s">
        <v>313</v>
      </c>
      <c r="L46" s="4" t="s">
        <v>314</v>
      </c>
      <c r="M46" s="4" t="s">
        <v>315</v>
      </c>
      <c r="N46" s="4" t="s">
        <v>378</v>
      </c>
      <c r="O46" s="4" t="s">
        <v>6</v>
      </c>
      <c r="P46" s="4" t="s">
        <v>6</v>
      </c>
      <c r="Q46" s="8" t="s">
        <v>7</v>
      </c>
      <c r="R46" s="4" t="s">
        <v>6</v>
      </c>
      <c r="S46" s="8" t="s">
        <v>7</v>
      </c>
      <c r="T46" s="4" t="s">
        <v>274</v>
      </c>
      <c r="U46" s="4" t="s">
        <v>316</v>
      </c>
      <c r="V46" s="4" t="s">
        <v>317</v>
      </c>
      <c r="W46" s="15" t="s">
        <v>6</v>
      </c>
    </row>
    <row r="47" spans="1:89" ht="117" x14ac:dyDescent="0.45">
      <c r="A47" s="3">
        <v>46</v>
      </c>
      <c r="B47" s="3">
        <v>2021</v>
      </c>
      <c r="C47" s="4" t="s">
        <v>236</v>
      </c>
      <c r="D47" s="4" t="s">
        <v>484</v>
      </c>
      <c r="E47" s="4" t="s">
        <v>330</v>
      </c>
      <c r="F47" s="4" t="s">
        <v>571</v>
      </c>
      <c r="G47" s="4" t="s">
        <v>331</v>
      </c>
      <c r="H47" s="4" t="s">
        <v>6</v>
      </c>
      <c r="I47" s="4"/>
      <c r="J47" s="4" t="s">
        <v>6</v>
      </c>
      <c r="K47" s="4" t="s">
        <v>332</v>
      </c>
      <c r="L47" s="4" t="s">
        <v>333</v>
      </c>
      <c r="M47" s="4" t="s">
        <v>334</v>
      </c>
      <c r="N47" s="4" t="s">
        <v>381</v>
      </c>
      <c r="O47" s="4" t="s">
        <v>6</v>
      </c>
      <c r="P47" s="8" t="s">
        <v>6</v>
      </c>
      <c r="Q47" s="8" t="s">
        <v>7</v>
      </c>
      <c r="R47" s="8" t="s">
        <v>7</v>
      </c>
      <c r="S47" s="8" t="s">
        <v>7</v>
      </c>
      <c r="T47" s="4" t="s">
        <v>335</v>
      </c>
      <c r="U47" s="4" t="s">
        <v>336</v>
      </c>
      <c r="V47" s="4" t="s">
        <v>337</v>
      </c>
    </row>
    <row r="48" spans="1:89" ht="175.5" x14ac:dyDescent="0.45">
      <c r="A48" s="3">
        <v>47</v>
      </c>
      <c r="B48" s="3">
        <v>2017</v>
      </c>
      <c r="C48" s="4" t="s">
        <v>237</v>
      </c>
      <c r="D48" s="4" t="s">
        <v>247</v>
      </c>
      <c r="E48" s="4" t="s">
        <v>338</v>
      </c>
      <c r="F48" s="4" t="s">
        <v>67</v>
      </c>
      <c r="G48" s="4" t="s">
        <v>339</v>
      </c>
      <c r="H48" s="4" t="s">
        <v>6</v>
      </c>
      <c r="I48" s="4"/>
      <c r="J48" s="4" t="s">
        <v>6</v>
      </c>
      <c r="K48" s="4" t="s">
        <v>340</v>
      </c>
      <c r="L48" s="4" t="s">
        <v>341</v>
      </c>
      <c r="M48" s="4" t="s">
        <v>342</v>
      </c>
      <c r="N48" s="4" t="s">
        <v>382</v>
      </c>
      <c r="O48" s="4" t="s">
        <v>6</v>
      </c>
      <c r="P48" s="8" t="s">
        <v>7</v>
      </c>
      <c r="Q48" s="8" t="s">
        <v>111</v>
      </c>
      <c r="R48" s="4" t="s">
        <v>6</v>
      </c>
      <c r="S48" s="8" t="s">
        <v>7</v>
      </c>
      <c r="T48" s="4" t="s">
        <v>343</v>
      </c>
      <c r="U48" s="4" t="s">
        <v>344</v>
      </c>
      <c r="V48" s="4" t="s">
        <v>345</v>
      </c>
    </row>
    <row r="49" spans="1:89" ht="146.25" x14ac:dyDescent="0.45">
      <c r="A49" s="3">
        <v>48</v>
      </c>
      <c r="B49" s="3">
        <v>2021</v>
      </c>
      <c r="C49" s="4" t="s">
        <v>468</v>
      </c>
      <c r="D49" s="4" t="s">
        <v>467</v>
      </c>
      <c r="E49" s="4" t="s">
        <v>474</v>
      </c>
      <c r="F49" s="4" t="s">
        <v>469</v>
      </c>
      <c r="G49" s="4" t="s">
        <v>358</v>
      </c>
      <c r="H49" s="4" t="s">
        <v>6</v>
      </c>
      <c r="I49" s="4" t="s">
        <v>6</v>
      </c>
      <c r="J49" s="4" t="s">
        <v>6</v>
      </c>
      <c r="K49" s="4" t="s">
        <v>470</v>
      </c>
      <c r="L49" s="4" t="s">
        <v>472</v>
      </c>
      <c r="M49" s="4">
        <v>2873</v>
      </c>
      <c r="N49" s="4" t="s">
        <v>475</v>
      </c>
      <c r="O49" s="4" t="s">
        <v>7</v>
      </c>
      <c r="P49" s="8" t="s">
        <v>6</v>
      </c>
      <c r="Q49" s="8" t="s">
        <v>7</v>
      </c>
      <c r="R49" s="4" t="s">
        <v>6</v>
      </c>
      <c r="S49" s="8" t="s">
        <v>7</v>
      </c>
      <c r="T49" s="4" t="s">
        <v>12</v>
      </c>
      <c r="U49" s="4" t="s">
        <v>473</v>
      </c>
      <c r="V49" s="4"/>
      <c r="W49" s="15" t="s">
        <v>6</v>
      </c>
    </row>
    <row r="50" spans="1:89" ht="102.4" x14ac:dyDescent="0.45">
      <c r="A50" s="3">
        <v>49</v>
      </c>
      <c r="B50" s="3">
        <v>2020</v>
      </c>
      <c r="C50" s="4" t="s">
        <v>238</v>
      </c>
      <c r="D50" s="4" t="s">
        <v>248</v>
      </c>
      <c r="E50" s="4" t="s">
        <v>346</v>
      </c>
      <c r="F50" s="4" t="s">
        <v>522</v>
      </c>
      <c r="G50" s="4" t="s">
        <v>347</v>
      </c>
      <c r="H50" s="4"/>
      <c r="I50" s="4" t="s">
        <v>6</v>
      </c>
      <c r="J50" s="4" t="s">
        <v>6</v>
      </c>
      <c r="K50" s="4" t="s">
        <v>348</v>
      </c>
      <c r="L50" s="4" t="s">
        <v>349</v>
      </c>
      <c r="M50" s="4" t="s">
        <v>350</v>
      </c>
      <c r="N50" s="4" t="s">
        <v>383</v>
      </c>
      <c r="O50" s="4" t="s">
        <v>6</v>
      </c>
      <c r="P50" s="4" t="s">
        <v>6</v>
      </c>
      <c r="Q50" s="8" t="s">
        <v>7</v>
      </c>
      <c r="R50" s="8" t="s">
        <v>7</v>
      </c>
      <c r="S50" s="4" t="s">
        <v>6</v>
      </c>
      <c r="T50" s="4" t="s">
        <v>28</v>
      </c>
      <c r="U50" s="4" t="s">
        <v>351</v>
      </c>
      <c r="V50" s="4" t="s">
        <v>352</v>
      </c>
      <c r="W50" s="15" t="s">
        <v>6</v>
      </c>
    </row>
    <row r="51" spans="1:89" ht="117" x14ac:dyDescent="0.45">
      <c r="A51" s="3">
        <v>50</v>
      </c>
      <c r="B51" s="3">
        <v>2020</v>
      </c>
      <c r="C51" s="10" t="s">
        <v>239</v>
      </c>
      <c r="D51" s="9" t="s">
        <v>485</v>
      </c>
      <c r="E51" s="4" t="s">
        <v>353</v>
      </c>
      <c r="F51" s="4" t="s">
        <v>454</v>
      </c>
      <c r="G51" s="4" t="s">
        <v>354</v>
      </c>
      <c r="H51" s="4"/>
      <c r="I51" s="4" t="s">
        <v>6</v>
      </c>
      <c r="J51" s="4"/>
      <c r="K51" s="4" t="s">
        <v>202</v>
      </c>
      <c r="L51" s="4" t="s">
        <v>355</v>
      </c>
      <c r="M51" s="8">
        <v>697</v>
      </c>
      <c r="N51" s="4" t="s">
        <v>384</v>
      </c>
      <c r="O51" s="8"/>
      <c r="P51" s="4" t="s">
        <v>6</v>
      </c>
      <c r="Q51" s="8" t="s">
        <v>7</v>
      </c>
      <c r="R51" s="8" t="s">
        <v>7</v>
      </c>
      <c r="S51" s="8" t="s">
        <v>7</v>
      </c>
      <c r="T51" s="4" t="s">
        <v>28</v>
      </c>
      <c r="U51" s="4" t="s">
        <v>356</v>
      </c>
      <c r="V51" s="4" t="s">
        <v>357</v>
      </c>
      <c r="W51" s="15" t="s">
        <v>6</v>
      </c>
    </row>
    <row r="52" spans="1:89" ht="117" x14ac:dyDescent="0.45">
      <c r="A52" s="3">
        <v>51</v>
      </c>
      <c r="B52" s="3">
        <v>2020</v>
      </c>
      <c r="C52" s="4" t="s">
        <v>240</v>
      </c>
      <c r="D52" s="4" t="s">
        <v>249</v>
      </c>
      <c r="E52" s="4" t="s">
        <v>523</v>
      </c>
      <c r="F52" s="4" t="s">
        <v>9</v>
      </c>
      <c r="G52" s="4" t="s">
        <v>358</v>
      </c>
      <c r="H52" s="4" t="s">
        <v>6</v>
      </c>
      <c r="I52" s="4"/>
      <c r="J52" s="4" t="s">
        <v>6</v>
      </c>
      <c r="K52" s="4" t="s">
        <v>359</v>
      </c>
      <c r="L52" s="4" t="s">
        <v>360</v>
      </c>
      <c r="M52" s="8">
        <v>804</v>
      </c>
      <c r="N52" s="4" t="s">
        <v>385</v>
      </c>
      <c r="O52" s="4" t="s">
        <v>6</v>
      </c>
      <c r="P52" s="4" t="s">
        <v>6</v>
      </c>
      <c r="Q52" s="8" t="s">
        <v>7</v>
      </c>
      <c r="R52" s="4" t="s">
        <v>6</v>
      </c>
      <c r="S52" s="8" t="s">
        <v>7</v>
      </c>
      <c r="T52" s="4" t="s">
        <v>28</v>
      </c>
      <c r="U52" s="4" t="s">
        <v>356</v>
      </c>
      <c r="V52" s="8"/>
      <c r="W52" s="15" t="s">
        <v>6</v>
      </c>
    </row>
    <row r="53" spans="1:89" ht="175.5" x14ac:dyDescent="0.45">
      <c r="A53" s="3">
        <v>52</v>
      </c>
      <c r="B53" s="3">
        <v>2019</v>
      </c>
      <c r="C53" s="4" t="s">
        <v>241</v>
      </c>
      <c r="D53" s="4" t="s">
        <v>250</v>
      </c>
      <c r="E53" s="4" t="s">
        <v>361</v>
      </c>
      <c r="F53" s="4" t="s">
        <v>572</v>
      </c>
      <c r="G53" s="4" t="s">
        <v>362</v>
      </c>
      <c r="H53" s="4"/>
      <c r="I53" s="4" t="s">
        <v>6</v>
      </c>
      <c r="J53" s="4"/>
      <c r="K53" s="4" t="s">
        <v>363</v>
      </c>
      <c r="L53" s="4" t="s">
        <v>364</v>
      </c>
      <c r="M53" s="8">
        <v>570</v>
      </c>
      <c r="N53" s="4" t="s">
        <v>386</v>
      </c>
      <c r="O53" s="8" t="s">
        <v>7</v>
      </c>
      <c r="P53" s="4" t="s">
        <v>6</v>
      </c>
      <c r="Q53" s="8" t="s">
        <v>7</v>
      </c>
      <c r="R53" s="8" t="s">
        <v>7</v>
      </c>
      <c r="S53" s="8" t="s">
        <v>7</v>
      </c>
      <c r="T53" s="4" t="s">
        <v>365</v>
      </c>
      <c r="U53" s="4" t="s">
        <v>366</v>
      </c>
      <c r="V53" s="4" t="s">
        <v>367</v>
      </c>
      <c r="W53" s="15" t="s">
        <v>6</v>
      </c>
    </row>
    <row r="54" spans="1:89" s="43" customFormat="1" ht="131.65" x14ac:dyDescent="0.45">
      <c r="A54" s="40">
        <v>53</v>
      </c>
      <c r="B54" s="40">
        <v>2019</v>
      </c>
      <c r="C54" s="40" t="s">
        <v>242</v>
      </c>
      <c r="D54" s="40" t="s">
        <v>251</v>
      </c>
      <c r="E54" s="40" t="s">
        <v>368</v>
      </c>
      <c r="F54" s="40" t="s">
        <v>524</v>
      </c>
      <c r="G54" s="40" t="s">
        <v>369</v>
      </c>
      <c r="H54" s="40"/>
      <c r="I54" s="40" t="s">
        <v>6</v>
      </c>
      <c r="J54" s="40"/>
      <c r="K54" s="40" t="s">
        <v>370</v>
      </c>
      <c r="L54" s="40" t="s">
        <v>371</v>
      </c>
      <c r="M54" s="40" t="s">
        <v>372</v>
      </c>
      <c r="N54" s="40" t="s">
        <v>387</v>
      </c>
      <c r="O54" s="41" t="s">
        <v>7</v>
      </c>
      <c r="P54" s="40" t="s">
        <v>6</v>
      </c>
      <c r="Q54" s="41" t="s">
        <v>7</v>
      </c>
      <c r="R54" s="41" t="s">
        <v>7</v>
      </c>
      <c r="S54" s="41" t="s">
        <v>7</v>
      </c>
      <c r="T54" s="40" t="s">
        <v>365</v>
      </c>
      <c r="U54" s="40" t="s">
        <v>373</v>
      </c>
      <c r="V54" s="41"/>
      <c r="W54" s="42" t="s">
        <v>6</v>
      </c>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row>
    <row r="55" spans="1:89" ht="15.75" x14ac:dyDescent="0.45">
      <c r="A55" s="17" t="s">
        <v>510</v>
      </c>
      <c r="H55" s="1">
        <f>COUNTIF(H2:H54,"x")</f>
        <v>29</v>
      </c>
      <c r="I55" s="1">
        <f>COUNTIF(I2:I54,"x")</f>
        <v>37</v>
      </c>
      <c r="J55" s="1">
        <f>COUNTIF(J2:J54,"x")</f>
        <v>40</v>
      </c>
      <c r="O55" s="1">
        <f>COUNTIF(O2:O54,"x")</f>
        <v>35</v>
      </c>
      <c r="P55" s="1">
        <f>COUNTIF(P2:P54,"x")</f>
        <v>30</v>
      </c>
      <c r="Q55" s="1">
        <f>53-COUNTIF(Q2:Q54,"na")</f>
        <v>23</v>
      </c>
      <c r="R55" s="1">
        <f>53-COUNTIF(R2:R54,"na")</f>
        <v>31</v>
      </c>
      <c r="S55" s="1">
        <f>53-COUNTIF(S2:S54,"na")</f>
        <v>10</v>
      </c>
      <c r="W55" s="15">
        <f>COUNTIF(W2:W54,"x")</f>
        <v>43</v>
      </c>
    </row>
    <row r="56" spans="1:89" x14ac:dyDescent="0.45">
      <c r="P56" s="1" t="s">
        <v>496</v>
      </c>
      <c r="Q56" s="1">
        <f>COUNTIF(Q2:Q54,"rnai")</f>
        <v>4</v>
      </c>
    </row>
    <row r="57" spans="1:89" x14ac:dyDescent="0.45">
      <c r="P57" s="1" t="s">
        <v>111</v>
      </c>
      <c r="Q57" s="1">
        <f>COUNTIF(Q2:Q54,"cisgenic")</f>
        <v>15</v>
      </c>
    </row>
    <row r="58" spans="1:89" x14ac:dyDescent="0.45">
      <c r="P58" s="1" t="s">
        <v>143</v>
      </c>
      <c r="Q58" s="1">
        <f>COUNTIF(Q2:Q54,"intragenic")</f>
        <v>3</v>
      </c>
    </row>
    <row r="59" spans="1:89" x14ac:dyDescent="0.45">
      <c r="P59" s="1" t="s">
        <v>495</v>
      </c>
      <c r="Q59" s="1">
        <f>COUNTIF(Q2:Q54,"ingenic")</f>
        <v>1</v>
      </c>
    </row>
    <row r="69" spans="1:2" ht="15.75" x14ac:dyDescent="0.45">
      <c r="A69" s="16"/>
      <c r="B69" s="16"/>
    </row>
  </sheetData>
  <autoFilter ref="A1:W1"/>
  <sortState ref="A2:V69">
    <sortCondition ref="C2:C69"/>
  </sortState>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55"/>
  <sheetViews>
    <sheetView zoomScale="80" zoomScaleNormal="80" zoomScaleSheetLayoutView="90" workbookViewId="0">
      <pane ySplit="1" topLeftCell="A24" activePane="bottomLeft" state="frozen"/>
      <selection pane="bottomLeft" activeCell="B57" sqref="B57"/>
    </sheetView>
  </sheetViews>
  <sheetFormatPr defaultColWidth="9" defaultRowHeight="15.4" x14ac:dyDescent="0.45"/>
  <cols>
    <col min="1" max="1" width="29.46484375" style="1" customWidth="1"/>
    <col min="2" max="2" width="26.796875" style="1" customWidth="1"/>
    <col min="3" max="3" width="8.06640625" style="1" customWidth="1"/>
    <col min="4" max="4" width="13.59765625" style="1" customWidth="1"/>
    <col min="5" max="5" width="8.3984375" style="1" customWidth="1"/>
    <col min="6" max="6" width="9.46484375" style="1" customWidth="1"/>
    <col min="7" max="7" width="12.86328125" style="1" customWidth="1"/>
    <col min="8" max="8" width="15.53125" style="1" customWidth="1"/>
    <col min="9" max="9" width="10.06640625" style="5" customWidth="1"/>
    <col min="10" max="10" width="18.53125" style="1" customWidth="1"/>
    <col min="11" max="11" width="16.53125" style="15" customWidth="1"/>
    <col min="12" max="76" width="9" style="15"/>
    <col min="77" max="16384" width="9" style="1"/>
  </cols>
  <sheetData>
    <row r="1" spans="1:76" s="2" customFormat="1" ht="45" x14ac:dyDescent="0.45">
      <c r="A1" s="7" t="s">
        <v>589</v>
      </c>
      <c r="B1" s="7" t="s">
        <v>8</v>
      </c>
      <c r="C1" s="7" t="s">
        <v>486</v>
      </c>
      <c r="D1" s="7" t="s">
        <v>488</v>
      </c>
      <c r="E1" s="7" t="s">
        <v>3</v>
      </c>
      <c r="F1" s="7" t="s">
        <v>110</v>
      </c>
      <c r="G1" s="7" t="s">
        <v>590</v>
      </c>
      <c r="H1" s="7" t="s">
        <v>95</v>
      </c>
      <c r="I1" s="7" t="s">
        <v>66</v>
      </c>
      <c r="J1" s="7" t="s">
        <v>11</v>
      </c>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row>
    <row r="2" spans="1:76" x14ac:dyDescent="0.45">
      <c r="A2" s="3" t="s">
        <v>591</v>
      </c>
      <c r="B2" s="3" t="s">
        <v>21</v>
      </c>
      <c r="C2" s="3" t="s">
        <v>6</v>
      </c>
      <c r="D2" s="3"/>
      <c r="E2" s="3" t="s">
        <v>6</v>
      </c>
      <c r="F2" s="3" t="s">
        <v>6</v>
      </c>
      <c r="G2" s="3" t="s">
        <v>7</v>
      </c>
      <c r="H2" s="3" t="s">
        <v>7</v>
      </c>
      <c r="I2" s="3" t="s">
        <v>7</v>
      </c>
      <c r="J2" s="3" t="s">
        <v>28</v>
      </c>
    </row>
    <row r="3" spans="1:76" x14ac:dyDescent="0.45">
      <c r="A3" s="3" t="s">
        <v>592</v>
      </c>
      <c r="B3" s="3" t="s">
        <v>563</v>
      </c>
      <c r="C3" s="3"/>
      <c r="D3" s="3" t="s">
        <v>6</v>
      </c>
      <c r="E3" s="3" t="s">
        <v>7</v>
      </c>
      <c r="F3" s="3" t="s">
        <v>6</v>
      </c>
      <c r="G3" s="3" t="s">
        <v>7</v>
      </c>
      <c r="H3" s="3" t="s">
        <v>7</v>
      </c>
      <c r="I3" s="3" t="s">
        <v>7</v>
      </c>
      <c r="J3" s="3" t="s">
        <v>32</v>
      </c>
    </row>
    <row r="4" spans="1:76" x14ac:dyDescent="0.45">
      <c r="A4" s="3" t="s">
        <v>43</v>
      </c>
      <c r="B4" s="3" t="s">
        <v>524</v>
      </c>
      <c r="C4" s="3" t="s">
        <v>6</v>
      </c>
      <c r="D4" s="3"/>
      <c r="E4" s="3" t="s">
        <v>7</v>
      </c>
      <c r="F4" s="3" t="s">
        <v>7</v>
      </c>
      <c r="G4" s="3" t="s">
        <v>44</v>
      </c>
      <c r="H4" s="3" t="s">
        <v>7</v>
      </c>
      <c r="I4" s="3" t="s">
        <v>7</v>
      </c>
      <c r="J4" s="3" t="s">
        <v>57</v>
      </c>
    </row>
    <row r="5" spans="1:76" x14ac:dyDescent="0.45">
      <c r="A5" s="3" t="s">
        <v>50</v>
      </c>
      <c r="B5" s="3" t="s">
        <v>524</v>
      </c>
      <c r="C5" s="3"/>
      <c r="D5" s="3" t="s">
        <v>6</v>
      </c>
      <c r="E5" s="3" t="s">
        <v>7</v>
      </c>
      <c r="F5" s="3" t="s">
        <v>7</v>
      </c>
      <c r="G5" s="3" t="s">
        <v>44</v>
      </c>
      <c r="H5" s="3" t="s">
        <v>7</v>
      </c>
      <c r="I5" s="3" t="s">
        <v>7</v>
      </c>
      <c r="J5" s="3" t="s">
        <v>57</v>
      </c>
    </row>
    <row r="6" spans="1:76" x14ac:dyDescent="0.45">
      <c r="A6" s="3" t="s">
        <v>593</v>
      </c>
      <c r="B6" s="3" t="s">
        <v>525</v>
      </c>
      <c r="C6" s="3" t="s">
        <v>6</v>
      </c>
      <c r="D6" s="3" t="s">
        <v>6</v>
      </c>
      <c r="E6" s="3"/>
      <c r="F6" s="3" t="s">
        <v>6</v>
      </c>
      <c r="G6" s="3" t="s">
        <v>7</v>
      </c>
      <c r="H6" s="3" t="s">
        <v>6</v>
      </c>
      <c r="I6" s="3"/>
      <c r="J6" s="3" t="s">
        <v>79</v>
      </c>
    </row>
    <row r="7" spans="1:76" ht="29.25" x14ac:dyDescent="0.45">
      <c r="A7" s="3" t="s">
        <v>594</v>
      </c>
      <c r="B7" s="3" t="s">
        <v>526</v>
      </c>
      <c r="C7" s="3"/>
      <c r="D7" s="3" t="s">
        <v>6</v>
      </c>
      <c r="E7" s="3" t="s">
        <v>7</v>
      </c>
      <c r="F7" s="3" t="s">
        <v>6</v>
      </c>
      <c r="G7" s="3" t="s">
        <v>7</v>
      </c>
      <c r="H7" s="3" t="s">
        <v>7</v>
      </c>
      <c r="I7" s="3" t="s">
        <v>7</v>
      </c>
      <c r="J7" s="3" t="s">
        <v>83</v>
      </c>
    </row>
    <row r="8" spans="1:76" x14ac:dyDescent="0.45">
      <c r="A8" s="3" t="s">
        <v>595</v>
      </c>
      <c r="B8" s="3" t="s">
        <v>579</v>
      </c>
      <c r="C8" s="3" t="s">
        <v>6</v>
      </c>
      <c r="D8" s="3" t="s">
        <v>6</v>
      </c>
      <c r="E8" s="3" t="s">
        <v>6</v>
      </c>
      <c r="F8" s="3" t="s">
        <v>6</v>
      </c>
      <c r="G8" s="3" t="s">
        <v>7</v>
      </c>
      <c r="H8" s="3" t="s">
        <v>6</v>
      </c>
      <c r="I8" s="3" t="s">
        <v>6</v>
      </c>
      <c r="J8" s="3" t="s">
        <v>12</v>
      </c>
    </row>
    <row r="9" spans="1:76" x14ac:dyDescent="0.45">
      <c r="A9" s="3" t="s">
        <v>157</v>
      </c>
      <c r="B9" s="3" t="s">
        <v>528</v>
      </c>
      <c r="C9" s="3" t="s">
        <v>6</v>
      </c>
      <c r="D9" s="3"/>
      <c r="E9" s="3" t="s">
        <v>6</v>
      </c>
      <c r="F9" s="3" t="s">
        <v>7</v>
      </c>
      <c r="G9" s="3" t="s">
        <v>143</v>
      </c>
      <c r="H9" s="3" t="s">
        <v>6</v>
      </c>
      <c r="I9" s="3" t="s">
        <v>7</v>
      </c>
      <c r="J9" s="3" t="s">
        <v>12</v>
      </c>
    </row>
    <row r="10" spans="1:76" x14ac:dyDescent="0.45">
      <c r="A10" s="3" t="s">
        <v>596</v>
      </c>
      <c r="B10" s="3" t="s">
        <v>148</v>
      </c>
      <c r="C10" s="3" t="s">
        <v>6</v>
      </c>
      <c r="D10" s="3"/>
      <c r="E10" s="3" t="s">
        <v>6</v>
      </c>
      <c r="F10" s="3" t="s">
        <v>7</v>
      </c>
      <c r="G10" s="3" t="s">
        <v>143</v>
      </c>
      <c r="H10" s="3" t="s">
        <v>6</v>
      </c>
      <c r="I10" s="3" t="s">
        <v>7</v>
      </c>
      <c r="J10" s="3" t="s">
        <v>12</v>
      </c>
    </row>
    <row r="11" spans="1:76" x14ac:dyDescent="0.45">
      <c r="A11" s="3" t="s">
        <v>597</v>
      </c>
      <c r="B11" s="3" t="s">
        <v>9</v>
      </c>
      <c r="C11" s="3"/>
      <c r="D11" s="3" t="s">
        <v>6</v>
      </c>
      <c r="E11" s="3" t="s">
        <v>7</v>
      </c>
      <c r="F11" s="3" t="s">
        <v>6</v>
      </c>
      <c r="G11" s="3" t="s">
        <v>7</v>
      </c>
      <c r="H11" s="3" t="s">
        <v>6</v>
      </c>
      <c r="I11" s="3" t="s">
        <v>7</v>
      </c>
      <c r="J11" s="3" t="s">
        <v>79</v>
      </c>
    </row>
    <row r="12" spans="1:76" x14ac:dyDescent="0.45">
      <c r="A12" s="3" t="s">
        <v>598</v>
      </c>
      <c r="B12" s="3" t="s">
        <v>9</v>
      </c>
      <c r="C12" s="3"/>
      <c r="D12" s="3" t="s">
        <v>6</v>
      </c>
      <c r="E12" s="3" t="s">
        <v>7</v>
      </c>
      <c r="F12" s="3" t="s">
        <v>7</v>
      </c>
      <c r="G12" s="3" t="s">
        <v>111</v>
      </c>
      <c r="H12" s="3" t="s">
        <v>6</v>
      </c>
      <c r="I12" s="3" t="s">
        <v>7</v>
      </c>
      <c r="J12" s="3" t="s">
        <v>79</v>
      </c>
    </row>
    <row r="13" spans="1:76" x14ac:dyDescent="0.45">
      <c r="A13" s="3" t="s">
        <v>599</v>
      </c>
      <c r="B13" s="3" t="s">
        <v>9</v>
      </c>
      <c r="C13" s="3" t="s">
        <v>6</v>
      </c>
      <c r="D13" s="3"/>
      <c r="E13" s="3" t="s">
        <v>7</v>
      </c>
      <c r="F13" s="3" t="s">
        <v>7</v>
      </c>
      <c r="G13" s="3" t="s">
        <v>111</v>
      </c>
      <c r="H13" s="3" t="s">
        <v>6</v>
      </c>
      <c r="I13" s="3" t="s">
        <v>7</v>
      </c>
      <c r="J13" s="3" t="s">
        <v>79</v>
      </c>
    </row>
    <row r="14" spans="1:76" ht="29.25" x14ac:dyDescent="0.45">
      <c r="A14" s="3" t="s">
        <v>137</v>
      </c>
      <c r="B14" s="3" t="s">
        <v>575</v>
      </c>
      <c r="C14" s="3" t="s">
        <v>6</v>
      </c>
      <c r="D14" s="3" t="s">
        <v>6</v>
      </c>
      <c r="E14" s="3" t="s">
        <v>6</v>
      </c>
      <c r="F14" s="3" t="s">
        <v>7</v>
      </c>
      <c r="G14" s="3" t="s">
        <v>143</v>
      </c>
      <c r="H14" s="3" t="s">
        <v>6</v>
      </c>
      <c r="I14" s="3" t="s">
        <v>7</v>
      </c>
      <c r="J14" s="3" t="s">
        <v>514</v>
      </c>
    </row>
    <row r="15" spans="1:76" ht="58.5" x14ac:dyDescent="0.45">
      <c r="A15" s="3" t="s">
        <v>71</v>
      </c>
      <c r="B15" s="3" t="s">
        <v>67</v>
      </c>
      <c r="C15" s="3" t="s">
        <v>6</v>
      </c>
      <c r="D15" s="3" t="s">
        <v>6</v>
      </c>
      <c r="E15" s="3" t="s">
        <v>6</v>
      </c>
      <c r="F15" s="3" t="s">
        <v>7</v>
      </c>
      <c r="G15" s="3" t="s">
        <v>111</v>
      </c>
      <c r="H15" s="3" t="s">
        <v>6</v>
      </c>
      <c r="I15" s="3"/>
      <c r="J15" s="3" t="s">
        <v>515</v>
      </c>
    </row>
    <row r="16" spans="1:76" x14ac:dyDescent="0.45">
      <c r="A16" s="3" t="s">
        <v>99</v>
      </c>
      <c r="B16" s="3" t="s">
        <v>576</v>
      </c>
      <c r="C16" s="3" t="s">
        <v>6</v>
      </c>
      <c r="D16" s="3"/>
      <c r="E16" s="3" t="s">
        <v>6</v>
      </c>
      <c r="F16" s="3" t="s">
        <v>7</v>
      </c>
      <c r="G16" s="3" t="s">
        <v>111</v>
      </c>
      <c r="H16" s="3" t="s">
        <v>6</v>
      </c>
      <c r="I16" s="3" t="s">
        <v>6</v>
      </c>
      <c r="J16" s="3" t="s">
        <v>103</v>
      </c>
    </row>
    <row r="17" spans="1:10" x14ac:dyDescent="0.45">
      <c r="A17" s="3" t="s">
        <v>600</v>
      </c>
      <c r="B17" s="3" t="s">
        <v>576</v>
      </c>
      <c r="C17" s="3" t="s">
        <v>6</v>
      </c>
      <c r="D17" s="3"/>
      <c r="E17" s="3" t="s">
        <v>6</v>
      </c>
      <c r="F17" s="3" t="s">
        <v>7</v>
      </c>
      <c r="G17" s="3" t="s">
        <v>111</v>
      </c>
      <c r="H17" s="3" t="s">
        <v>6</v>
      </c>
      <c r="I17" s="3" t="s">
        <v>6</v>
      </c>
      <c r="J17" s="3" t="s">
        <v>103</v>
      </c>
    </row>
    <row r="18" spans="1:10" x14ac:dyDescent="0.45">
      <c r="A18" s="3" t="s">
        <v>601</v>
      </c>
      <c r="B18" s="3" t="s">
        <v>469</v>
      </c>
      <c r="C18" s="3" t="s">
        <v>6</v>
      </c>
      <c r="D18" s="3"/>
      <c r="E18" s="3" t="s">
        <v>6</v>
      </c>
      <c r="F18" s="3" t="s">
        <v>7</v>
      </c>
      <c r="G18" s="3" t="s">
        <v>111</v>
      </c>
      <c r="H18" s="3" t="s">
        <v>6</v>
      </c>
      <c r="I18" s="3" t="s">
        <v>7</v>
      </c>
      <c r="J18" s="3" t="s">
        <v>12</v>
      </c>
    </row>
    <row r="19" spans="1:10" ht="29.25" x14ac:dyDescent="0.45">
      <c r="A19" s="3" t="s">
        <v>395</v>
      </c>
      <c r="B19" s="3" t="s">
        <v>577</v>
      </c>
      <c r="C19" s="3"/>
      <c r="D19" s="3" t="s">
        <v>6</v>
      </c>
      <c r="E19" s="3" t="s">
        <v>6</v>
      </c>
      <c r="F19" s="3" t="s">
        <v>7</v>
      </c>
      <c r="G19" s="3" t="s">
        <v>7</v>
      </c>
      <c r="H19" s="3" t="s">
        <v>6</v>
      </c>
      <c r="I19" s="3" t="s">
        <v>7</v>
      </c>
      <c r="J19" s="3" t="s">
        <v>513</v>
      </c>
    </row>
    <row r="20" spans="1:10" ht="29.25" x14ac:dyDescent="0.45">
      <c r="A20" s="3" t="s">
        <v>402</v>
      </c>
      <c r="B20" s="3" t="s">
        <v>577</v>
      </c>
      <c r="C20" s="3"/>
      <c r="D20" s="3" t="s">
        <v>6</v>
      </c>
      <c r="E20" s="3" t="s">
        <v>6</v>
      </c>
      <c r="F20" s="3" t="s">
        <v>6</v>
      </c>
      <c r="G20" s="3" t="s">
        <v>7</v>
      </c>
      <c r="H20" s="3" t="s">
        <v>6</v>
      </c>
      <c r="I20" s="3" t="s">
        <v>7</v>
      </c>
      <c r="J20" s="3" t="s">
        <v>513</v>
      </c>
    </row>
    <row r="21" spans="1:10" x14ac:dyDescent="0.45">
      <c r="A21" s="3" t="s">
        <v>602</v>
      </c>
      <c r="B21" s="3" t="s">
        <v>578</v>
      </c>
      <c r="C21" s="3" t="s">
        <v>6</v>
      </c>
      <c r="D21" s="3" t="s">
        <v>6</v>
      </c>
      <c r="E21" s="3" t="s">
        <v>7</v>
      </c>
      <c r="F21" s="3" t="s">
        <v>6</v>
      </c>
      <c r="G21" s="3" t="s">
        <v>7</v>
      </c>
      <c r="H21" s="3" t="s">
        <v>7</v>
      </c>
      <c r="I21" s="3" t="s">
        <v>7</v>
      </c>
      <c r="J21" s="3" t="s">
        <v>174</v>
      </c>
    </row>
    <row r="22" spans="1:10" ht="29.25" x14ac:dyDescent="0.45">
      <c r="A22" s="3" t="s">
        <v>603</v>
      </c>
      <c r="B22" s="3" t="s">
        <v>454</v>
      </c>
      <c r="C22" s="3"/>
      <c r="D22" s="3" t="s">
        <v>6</v>
      </c>
      <c r="E22" s="3" t="s">
        <v>6</v>
      </c>
      <c r="F22" s="3" t="s">
        <v>6</v>
      </c>
      <c r="G22" s="3" t="s">
        <v>7</v>
      </c>
      <c r="H22" s="3" t="s">
        <v>7</v>
      </c>
      <c r="I22" s="3" t="s">
        <v>7</v>
      </c>
      <c r="J22" s="3" t="s">
        <v>187</v>
      </c>
    </row>
    <row r="23" spans="1:10" x14ac:dyDescent="0.45">
      <c r="A23" s="3" t="s">
        <v>429</v>
      </c>
      <c r="B23" s="3" t="s">
        <v>454</v>
      </c>
      <c r="C23" s="3"/>
      <c r="D23" s="3" t="s">
        <v>6</v>
      </c>
      <c r="E23" s="3" t="s">
        <v>6</v>
      </c>
      <c r="F23" s="3" t="s">
        <v>7</v>
      </c>
      <c r="G23" s="3" t="s">
        <v>111</v>
      </c>
      <c r="H23" s="3" t="s">
        <v>6</v>
      </c>
      <c r="I23" s="3" t="s">
        <v>7</v>
      </c>
      <c r="J23" s="3" t="s">
        <v>513</v>
      </c>
    </row>
    <row r="24" spans="1:10" x14ac:dyDescent="0.45">
      <c r="A24" s="3" t="s">
        <v>604</v>
      </c>
      <c r="B24" s="3" t="s">
        <v>563</v>
      </c>
      <c r="C24" s="3"/>
      <c r="D24" s="3" t="s">
        <v>6</v>
      </c>
      <c r="E24" s="3" t="s">
        <v>7</v>
      </c>
      <c r="F24" s="3" t="s">
        <v>6</v>
      </c>
      <c r="G24" s="3" t="s">
        <v>7</v>
      </c>
      <c r="H24" s="3" t="s">
        <v>7</v>
      </c>
      <c r="I24" s="3" t="s">
        <v>7</v>
      </c>
      <c r="J24" s="3" t="s">
        <v>32</v>
      </c>
    </row>
    <row r="25" spans="1:10" x14ac:dyDescent="0.45">
      <c r="A25" s="4" t="s">
        <v>193</v>
      </c>
      <c r="B25" s="3" t="s">
        <v>454</v>
      </c>
      <c r="C25" s="3"/>
      <c r="D25" s="3" t="s">
        <v>6</v>
      </c>
      <c r="E25" s="3" t="s">
        <v>7</v>
      </c>
      <c r="F25" s="3" t="s">
        <v>7</v>
      </c>
      <c r="G25" s="3" t="s">
        <v>7</v>
      </c>
      <c r="H25" s="3" t="s">
        <v>7</v>
      </c>
      <c r="I25" s="3" t="s">
        <v>7</v>
      </c>
      <c r="J25" s="3" t="s">
        <v>7</v>
      </c>
    </row>
    <row r="26" spans="1:10" x14ac:dyDescent="0.45">
      <c r="A26" s="3" t="s">
        <v>605</v>
      </c>
      <c r="B26" s="3" t="s">
        <v>564</v>
      </c>
      <c r="C26" s="3"/>
      <c r="D26" s="3" t="s">
        <v>6</v>
      </c>
      <c r="E26" s="3" t="s">
        <v>6</v>
      </c>
      <c r="F26" s="3" t="s">
        <v>6</v>
      </c>
      <c r="G26" s="3" t="s">
        <v>7</v>
      </c>
      <c r="H26" s="3" t="s">
        <v>6</v>
      </c>
      <c r="I26" s="3" t="s">
        <v>7</v>
      </c>
      <c r="J26" s="3" t="s">
        <v>174</v>
      </c>
    </row>
    <row r="27" spans="1:10" x14ac:dyDescent="0.45">
      <c r="A27" s="3" t="s">
        <v>606</v>
      </c>
      <c r="B27" s="3" t="s">
        <v>565</v>
      </c>
      <c r="C27" s="3"/>
      <c r="D27" s="3" t="s">
        <v>6</v>
      </c>
      <c r="E27" s="3" t="s">
        <v>6</v>
      </c>
      <c r="F27" s="3" t="s">
        <v>6</v>
      </c>
      <c r="G27" s="3" t="s">
        <v>7</v>
      </c>
      <c r="H27" s="3" t="s">
        <v>6</v>
      </c>
      <c r="I27" s="3" t="s">
        <v>7</v>
      </c>
      <c r="J27" s="3" t="s">
        <v>174</v>
      </c>
    </row>
    <row r="28" spans="1:10" x14ac:dyDescent="0.45">
      <c r="A28" s="3" t="s">
        <v>410</v>
      </c>
      <c r="B28" s="3" t="s">
        <v>566</v>
      </c>
      <c r="C28" s="3" t="s">
        <v>6</v>
      </c>
      <c r="D28" s="3"/>
      <c r="E28" s="3" t="s">
        <v>7</v>
      </c>
      <c r="F28" s="3" t="s">
        <v>6</v>
      </c>
      <c r="G28" s="3" t="s">
        <v>7</v>
      </c>
      <c r="H28" s="3" t="s">
        <v>6</v>
      </c>
      <c r="I28" s="3" t="s">
        <v>7</v>
      </c>
      <c r="J28" s="3" t="s">
        <v>12</v>
      </c>
    </row>
    <row r="29" spans="1:10" ht="29.25" x14ac:dyDescent="0.45">
      <c r="A29" s="3" t="s">
        <v>607</v>
      </c>
      <c r="B29" s="3" t="s">
        <v>567</v>
      </c>
      <c r="C29" s="3"/>
      <c r="D29" s="3" t="s">
        <v>6</v>
      </c>
      <c r="E29" s="3" t="s">
        <v>6</v>
      </c>
      <c r="F29" s="3"/>
      <c r="G29" s="3" t="s">
        <v>111</v>
      </c>
      <c r="H29" s="3" t="s">
        <v>6</v>
      </c>
      <c r="I29" s="3"/>
      <c r="J29" s="3" t="s">
        <v>431</v>
      </c>
    </row>
    <row r="30" spans="1:10" x14ac:dyDescent="0.45">
      <c r="A30" s="3" t="s">
        <v>435</v>
      </c>
      <c r="B30" s="3" t="s">
        <v>528</v>
      </c>
      <c r="C30" s="3"/>
      <c r="D30" s="3" t="s">
        <v>6</v>
      </c>
      <c r="E30" s="3" t="s">
        <v>6</v>
      </c>
      <c r="F30" s="3" t="s">
        <v>7</v>
      </c>
      <c r="G30" s="3" t="s">
        <v>492</v>
      </c>
      <c r="H30" s="3"/>
      <c r="I30" s="3"/>
      <c r="J30" s="3" t="s">
        <v>437</v>
      </c>
    </row>
    <row r="31" spans="1:10" x14ac:dyDescent="0.45">
      <c r="A31" s="3" t="s">
        <v>608</v>
      </c>
      <c r="B31" s="3" t="s">
        <v>454</v>
      </c>
      <c r="C31" s="3" t="s">
        <v>6</v>
      </c>
      <c r="D31" s="3" t="s">
        <v>6</v>
      </c>
      <c r="E31" s="3" t="s">
        <v>6</v>
      </c>
      <c r="F31" s="3" t="s">
        <v>6</v>
      </c>
      <c r="G31" s="3" t="s">
        <v>111</v>
      </c>
      <c r="H31" s="3" t="s">
        <v>6</v>
      </c>
      <c r="I31" s="3" t="s">
        <v>7</v>
      </c>
      <c r="J31" s="3" t="s">
        <v>12</v>
      </c>
    </row>
    <row r="32" spans="1:10" x14ac:dyDescent="0.45">
      <c r="A32" s="3" t="s">
        <v>609</v>
      </c>
      <c r="B32" s="3" t="s">
        <v>9</v>
      </c>
      <c r="C32" s="3" t="s">
        <v>6</v>
      </c>
      <c r="D32" s="3"/>
      <c r="E32" s="3" t="s">
        <v>6</v>
      </c>
      <c r="F32" s="3" t="s">
        <v>6</v>
      </c>
      <c r="G32" s="3" t="s">
        <v>7</v>
      </c>
      <c r="H32" s="3" t="s">
        <v>6</v>
      </c>
      <c r="I32" s="3" t="s">
        <v>7</v>
      </c>
      <c r="J32" s="3" t="s">
        <v>448</v>
      </c>
    </row>
    <row r="33" spans="1:76" s="11" customFormat="1" x14ac:dyDescent="0.45">
      <c r="A33" s="3" t="s">
        <v>610</v>
      </c>
      <c r="B33" s="3" t="s">
        <v>9</v>
      </c>
      <c r="C33" s="3" t="s">
        <v>6</v>
      </c>
      <c r="D33" s="3"/>
      <c r="E33" s="3" t="s">
        <v>6</v>
      </c>
      <c r="F33" s="3" t="s">
        <v>6</v>
      </c>
      <c r="G33" s="3" t="s">
        <v>7</v>
      </c>
      <c r="H33" s="3" t="s">
        <v>6</v>
      </c>
      <c r="I33" s="3" t="s">
        <v>7</v>
      </c>
      <c r="J33" s="3" t="s">
        <v>448</v>
      </c>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row>
    <row r="34" spans="1:76" s="11" customFormat="1" x14ac:dyDescent="0.45">
      <c r="A34" s="4" t="s">
        <v>226</v>
      </c>
      <c r="B34" s="4" t="s">
        <v>254</v>
      </c>
      <c r="C34" s="4" t="s">
        <v>6</v>
      </c>
      <c r="D34" s="4"/>
      <c r="E34" s="4" t="s">
        <v>7</v>
      </c>
      <c r="F34" s="4" t="s">
        <v>6</v>
      </c>
      <c r="G34" s="4" t="s">
        <v>7</v>
      </c>
      <c r="H34" s="4" t="s">
        <v>7</v>
      </c>
      <c r="I34" s="4" t="s">
        <v>7</v>
      </c>
      <c r="J34" s="4" t="s">
        <v>12</v>
      </c>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row>
    <row r="35" spans="1:76" x14ac:dyDescent="0.45">
      <c r="A35" s="3" t="s">
        <v>611</v>
      </c>
      <c r="B35" s="3" t="s">
        <v>565</v>
      </c>
      <c r="C35" s="3"/>
      <c r="D35" s="3" t="s">
        <v>6</v>
      </c>
      <c r="E35" s="3" t="s">
        <v>6</v>
      </c>
      <c r="F35" s="3" t="s">
        <v>7</v>
      </c>
      <c r="G35" s="3" t="s">
        <v>111</v>
      </c>
      <c r="H35" s="3" t="s">
        <v>7</v>
      </c>
      <c r="I35" s="3" t="s">
        <v>7</v>
      </c>
      <c r="J35" s="3" t="s">
        <v>103</v>
      </c>
    </row>
    <row r="36" spans="1:76" x14ac:dyDescent="0.45">
      <c r="A36" s="4" t="s">
        <v>612</v>
      </c>
      <c r="B36" s="4" t="s">
        <v>568</v>
      </c>
      <c r="C36" s="4" t="s">
        <v>6</v>
      </c>
      <c r="D36" s="4" t="s">
        <v>6</v>
      </c>
      <c r="E36" s="4" t="s">
        <v>6</v>
      </c>
      <c r="F36" s="4" t="s">
        <v>6</v>
      </c>
      <c r="G36" s="4" t="s">
        <v>7</v>
      </c>
      <c r="H36" s="4" t="s">
        <v>6</v>
      </c>
      <c r="I36" s="4" t="s">
        <v>7</v>
      </c>
      <c r="J36" s="4" t="s">
        <v>28</v>
      </c>
    </row>
    <row r="37" spans="1:76" s="11" customFormat="1" ht="43.9" x14ac:dyDescent="0.45">
      <c r="A37" s="4" t="s">
        <v>228</v>
      </c>
      <c r="B37" s="4" t="s">
        <v>67</v>
      </c>
      <c r="C37" s="4"/>
      <c r="D37" s="4" t="s">
        <v>6</v>
      </c>
      <c r="E37" s="4" t="s">
        <v>6</v>
      </c>
      <c r="F37" s="4" t="s">
        <v>6</v>
      </c>
      <c r="G37" s="4" t="s">
        <v>44</v>
      </c>
      <c r="H37" s="4" t="s">
        <v>7</v>
      </c>
      <c r="I37" s="4"/>
      <c r="J37" s="4" t="s">
        <v>274</v>
      </c>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row>
    <row r="38" spans="1:76" x14ac:dyDescent="0.45">
      <c r="A38" s="4" t="s">
        <v>229</v>
      </c>
      <c r="B38" s="4" t="s">
        <v>67</v>
      </c>
      <c r="C38" s="4"/>
      <c r="D38" s="4" t="s">
        <v>6</v>
      </c>
      <c r="E38" s="4" t="s">
        <v>7</v>
      </c>
      <c r="F38" s="4" t="s">
        <v>6</v>
      </c>
      <c r="G38" s="4" t="s">
        <v>7</v>
      </c>
      <c r="H38" s="4" t="s">
        <v>7</v>
      </c>
      <c r="I38" s="4" t="s">
        <v>7</v>
      </c>
      <c r="J38" s="4" t="s">
        <v>283</v>
      </c>
    </row>
    <row r="39" spans="1:76" ht="29.25" x14ac:dyDescent="0.45">
      <c r="A39" s="3" t="s">
        <v>216</v>
      </c>
      <c r="B39" s="3" t="s">
        <v>569</v>
      </c>
      <c r="C39" s="3" t="s">
        <v>6</v>
      </c>
      <c r="D39" s="3" t="s">
        <v>6</v>
      </c>
      <c r="E39" s="3" t="s">
        <v>6</v>
      </c>
      <c r="F39" s="3" t="s">
        <v>6</v>
      </c>
      <c r="G39" s="3" t="s">
        <v>7</v>
      </c>
      <c r="H39" s="3" t="s">
        <v>7</v>
      </c>
      <c r="I39" s="3" t="s">
        <v>6</v>
      </c>
      <c r="J39" s="3" t="s">
        <v>221</v>
      </c>
    </row>
    <row r="40" spans="1:76" x14ac:dyDescent="0.45">
      <c r="A40" s="4" t="s">
        <v>613</v>
      </c>
      <c r="B40" s="4" t="s">
        <v>568</v>
      </c>
      <c r="C40" s="4" t="s">
        <v>6</v>
      </c>
      <c r="D40" s="4"/>
      <c r="E40" s="4" t="s">
        <v>6</v>
      </c>
      <c r="F40" s="4" t="s">
        <v>6</v>
      </c>
      <c r="G40" s="8" t="s">
        <v>7</v>
      </c>
      <c r="H40" s="4" t="s">
        <v>7</v>
      </c>
      <c r="I40" s="4" t="s">
        <v>7</v>
      </c>
      <c r="J40" s="4" t="s">
        <v>12</v>
      </c>
    </row>
    <row r="41" spans="1:76" ht="29.25" x14ac:dyDescent="0.45">
      <c r="A41" s="4" t="s">
        <v>588</v>
      </c>
      <c r="B41" s="4" t="s">
        <v>9</v>
      </c>
      <c r="C41" s="4"/>
      <c r="D41" s="4" t="s">
        <v>6</v>
      </c>
      <c r="E41" s="4" t="s">
        <v>6</v>
      </c>
      <c r="F41" s="4"/>
      <c r="G41" s="8" t="s">
        <v>111</v>
      </c>
      <c r="H41" s="4" t="s">
        <v>7</v>
      </c>
      <c r="I41" s="4" t="s">
        <v>7</v>
      </c>
      <c r="J41" s="4" t="s">
        <v>511</v>
      </c>
    </row>
    <row r="42" spans="1:76" ht="29.25" x14ac:dyDescent="0.45">
      <c r="A42" s="4" t="s">
        <v>231</v>
      </c>
      <c r="B42" s="4" t="s">
        <v>570</v>
      </c>
      <c r="C42" s="4" t="s">
        <v>6</v>
      </c>
      <c r="D42" s="4" t="s">
        <v>6</v>
      </c>
      <c r="E42" s="4" t="s">
        <v>6</v>
      </c>
      <c r="F42" s="8" t="s">
        <v>7</v>
      </c>
      <c r="G42" s="8" t="s">
        <v>111</v>
      </c>
      <c r="H42" s="8" t="s">
        <v>7</v>
      </c>
      <c r="I42" s="8" t="s">
        <v>7</v>
      </c>
      <c r="J42" s="4" t="s">
        <v>302</v>
      </c>
    </row>
    <row r="43" spans="1:76" x14ac:dyDescent="0.45">
      <c r="A43" s="4" t="s">
        <v>232</v>
      </c>
      <c r="B43" s="4" t="s">
        <v>9</v>
      </c>
      <c r="C43" s="4"/>
      <c r="D43" s="4" t="s">
        <v>6</v>
      </c>
      <c r="E43" s="4" t="s">
        <v>6</v>
      </c>
      <c r="F43" s="8" t="s">
        <v>7</v>
      </c>
      <c r="G43" s="8" t="s">
        <v>111</v>
      </c>
      <c r="H43" s="4" t="s">
        <v>6</v>
      </c>
      <c r="I43" s="8" t="s">
        <v>7</v>
      </c>
      <c r="J43" s="4" t="s">
        <v>309</v>
      </c>
    </row>
    <row r="44" spans="1:76" x14ac:dyDescent="0.45">
      <c r="A44" s="4" t="s">
        <v>235</v>
      </c>
      <c r="B44" s="4" t="s">
        <v>67</v>
      </c>
      <c r="C44" s="4" t="s">
        <v>6</v>
      </c>
      <c r="D44" s="4" t="s">
        <v>6</v>
      </c>
      <c r="E44" s="4" t="s">
        <v>6</v>
      </c>
      <c r="F44" s="8" t="s">
        <v>7</v>
      </c>
      <c r="G44" s="8" t="s">
        <v>111</v>
      </c>
      <c r="H44" s="4" t="s">
        <v>6</v>
      </c>
      <c r="I44" s="8" t="s">
        <v>7</v>
      </c>
      <c r="J44" s="4" t="s">
        <v>327</v>
      </c>
    </row>
    <row r="45" spans="1:76" ht="43.9" x14ac:dyDescent="0.45">
      <c r="A45" s="4" t="s">
        <v>234</v>
      </c>
      <c r="B45" s="4" t="s">
        <v>67</v>
      </c>
      <c r="C45" s="4" t="s">
        <v>6</v>
      </c>
      <c r="D45" s="4" t="s">
        <v>6</v>
      </c>
      <c r="E45" s="4" t="s">
        <v>6</v>
      </c>
      <c r="F45" s="8" t="s">
        <v>7</v>
      </c>
      <c r="G45" s="4" t="s">
        <v>44</v>
      </c>
      <c r="H45" s="4" t="s">
        <v>6</v>
      </c>
      <c r="I45" s="8" t="s">
        <v>7</v>
      </c>
      <c r="J45" s="4" t="s">
        <v>274</v>
      </c>
    </row>
    <row r="46" spans="1:76" ht="43.9" x14ac:dyDescent="0.45">
      <c r="A46" s="4" t="s">
        <v>233</v>
      </c>
      <c r="B46" s="4" t="s">
        <v>67</v>
      </c>
      <c r="C46" s="4" t="s">
        <v>6</v>
      </c>
      <c r="D46" s="4" t="s">
        <v>6</v>
      </c>
      <c r="E46" s="4" t="s">
        <v>6</v>
      </c>
      <c r="F46" s="4" t="s">
        <v>6</v>
      </c>
      <c r="G46" s="8" t="s">
        <v>7</v>
      </c>
      <c r="H46" s="4" t="s">
        <v>6</v>
      </c>
      <c r="I46" s="8" t="s">
        <v>7</v>
      </c>
      <c r="J46" s="4" t="s">
        <v>274</v>
      </c>
    </row>
    <row r="47" spans="1:76" x14ac:dyDescent="0.45">
      <c r="A47" s="4" t="s">
        <v>236</v>
      </c>
      <c r="B47" s="4" t="s">
        <v>571</v>
      </c>
      <c r="C47" s="4" t="s">
        <v>6</v>
      </c>
      <c r="D47" s="4"/>
      <c r="E47" s="4" t="s">
        <v>6</v>
      </c>
      <c r="F47" s="8" t="s">
        <v>6</v>
      </c>
      <c r="G47" s="8" t="s">
        <v>7</v>
      </c>
      <c r="H47" s="8" t="s">
        <v>7</v>
      </c>
      <c r="I47" s="8" t="s">
        <v>7</v>
      </c>
      <c r="J47" s="4" t="s">
        <v>335</v>
      </c>
    </row>
    <row r="48" spans="1:76" x14ac:dyDescent="0.45">
      <c r="A48" s="4" t="s">
        <v>237</v>
      </c>
      <c r="B48" s="4" t="s">
        <v>67</v>
      </c>
      <c r="C48" s="4" t="s">
        <v>6</v>
      </c>
      <c r="D48" s="4"/>
      <c r="E48" s="4" t="s">
        <v>6</v>
      </c>
      <c r="F48" s="8" t="s">
        <v>7</v>
      </c>
      <c r="G48" s="8" t="s">
        <v>111</v>
      </c>
      <c r="H48" s="4" t="s">
        <v>6</v>
      </c>
      <c r="I48" s="8" t="s">
        <v>7</v>
      </c>
      <c r="J48" s="4" t="s">
        <v>343</v>
      </c>
    </row>
    <row r="49" spans="1:76" x14ac:dyDescent="0.45">
      <c r="A49" s="4" t="s">
        <v>614</v>
      </c>
      <c r="B49" s="4" t="s">
        <v>469</v>
      </c>
      <c r="C49" s="4" t="s">
        <v>6</v>
      </c>
      <c r="D49" s="4" t="s">
        <v>6</v>
      </c>
      <c r="E49" s="4" t="s">
        <v>7</v>
      </c>
      <c r="F49" s="8" t="s">
        <v>6</v>
      </c>
      <c r="G49" s="8" t="s">
        <v>7</v>
      </c>
      <c r="H49" s="4" t="s">
        <v>6</v>
      </c>
      <c r="I49" s="8" t="s">
        <v>7</v>
      </c>
      <c r="J49" s="4" t="s">
        <v>12</v>
      </c>
    </row>
    <row r="50" spans="1:76" ht="29.25" x14ac:dyDescent="0.45">
      <c r="A50" s="4" t="s">
        <v>238</v>
      </c>
      <c r="B50" s="4" t="s">
        <v>522</v>
      </c>
      <c r="C50" s="4"/>
      <c r="D50" s="4" t="s">
        <v>6</v>
      </c>
      <c r="E50" s="4" t="s">
        <v>6</v>
      </c>
      <c r="F50" s="4" t="s">
        <v>6</v>
      </c>
      <c r="G50" s="8" t="s">
        <v>7</v>
      </c>
      <c r="H50" s="8" t="s">
        <v>7</v>
      </c>
      <c r="I50" s="4" t="s">
        <v>6</v>
      </c>
      <c r="J50" s="4" t="s">
        <v>28</v>
      </c>
    </row>
    <row r="51" spans="1:76" x14ac:dyDescent="0.45">
      <c r="A51" s="10" t="s">
        <v>239</v>
      </c>
      <c r="B51" s="4" t="s">
        <v>454</v>
      </c>
      <c r="C51" s="4"/>
      <c r="D51" s="4" t="s">
        <v>6</v>
      </c>
      <c r="E51" s="8"/>
      <c r="F51" s="4" t="s">
        <v>6</v>
      </c>
      <c r="G51" s="8" t="s">
        <v>7</v>
      </c>
      <c r="H51" s="8" t="s">
        <v>7</v>
      </c>
      <c r="I51" s="8" t="s">
        <v>7</v>
      </c>
      <c r="J51" s="4" t="s">
        <v>28</v>
      </c>
    </row>
    <row r="52" spans="1:76" x14ac:dyDescent="0.45">
      <c r="A52" s="4" t="s">
        <v>240</v>
      </c>
      <c r="B52" s="4" t="s">
        <v>9</v>
      </c>
      <c r="C52" s="4" t="s">
        <v>6</v>
      </c>
      <c r="D52" s="4"/>
      <c r="E52" s="4" t="s">
        <v>6</v>
      </c>
      <c r="F52" s="4" t="s">
        <v>6</v>
      </c>
      <c r="G52" s="8" t="s">
        <v>7</v>
      </c>
      <c r="H52" s="4" t="s">
        <v>6</v>
      </c>
      <c r="I52" s="8" t="s">
        <v>7</v>
      </c>
      <c r="J52" s="4" t="s">
        <v>28</v>
      </c>
    </row>
    <row r="53" spans="1:76" x14ac:dyDescent="0.45">
      <c r="A53" s="4" t="s">
        <v>241</v>
      </c>
      <c r="B53" s="4" t="s">
        <v>572</v>
      </c>
      <c r="C53" s="4"/>
      <c r="D53" s="4" t="s">
        <v>6</v>
      </c>
      <c r="E53" s="8" t="s">
        <v>7</v>
      </c>
      <c r="F53" s="4" t="s">
        <v>6</v>
      </c>
      <c r="G53" s="8" t="s">
        <v>7</v>
      </c>
      <c r="H53" s="8" t="s">
        <v>7</v>
      </c>
      <c r="I53" s="8" t="s">
        <v>7</v>
      </c>
      <c r="J53" s="4" t="s">
        <v>365</v>
      </c>
    </row>
    <row r="54" spans="1:76" s="43" customFormat="1" x14ac:dyDescent="0.45">
      <c r="A54" s="40" t="s">
        <v>242</v>
      </c>
      <c r="B54" s="40" t="s">
        <v>524</v>
      </c>
      <c r="C54" s="40"/>
      <c r="D54" s="40" t="s">
        <v>6</v>
      </c>
      <c r="E54" s="41" t="s">
        <v>7</v>
      </c>
      <c r="F54" s="40" t="s">
        <v>6</v>
      </c>
      <c r="G54" s="41" t="s">
        <v>7</v>
      </c>
      <c r="H54" s="41" t="s">
        <v>7</v>
      </c>
      <c r="I54" s="41" t="s">
        <v>7</v>
      </c>
      <c r="J54" s="40" t="s">
        <v>365</v>
      </c>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row>
    <row r="55" spans="1:76" x14ac:dyDescent="0.45">
      <c r="I55" s="1"/>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topLeftCell="J10" workbookViewId="0">
      <selection activeCell="Q29" sqref="Q29"/>
    </sheetView>
  </sheetViews>
  <sheetFormatPr defaultRowHeight="14.25" x14ac:dyDescent="0.45"/>
  <cols>
    <col min="1" max="1" width="9.06640625" style="13"/>
    <col min="7" max="9" width="9.06640625" style="18"/>
    <col min="17" max="17" width="52.59765625" customWidth="1"/>
    <col min="18" max="18" width="17.53125" customWidth="1"/>
    <col min="20" max="20" width="13.06640625" customWidth="1"/>
  </cols>
  <sheetData>
    <row r="1" spans="1:18" ht="28.5" x14ac:dyDescent="0.45">
      <c r="A1" s="12" t="s">
        <v>583</v>
      </c>
      <c r="G1" s="19" t="s">
        <v>557</v>
      </c>
      <c r="H1" s="19" t="s">
        <v>558</v>
      </c>
      <c r="I1" s="20" t="s">
        <v>556</v>
      </c>
      <c r="J1" s="12" t="s">
        <v>573</v>
      </c>
      <c r="K1" s="12" t="s">
        <v>574</v>
      </c>
      <c r="M1" s="12" t="s">
        <v>559</v>
      </c>
      <c r="Q1" s="39" t="s">
        <v>560</v>
      </c>
    </row>
    <row r="2" spans="1:18" ht="15.4" x14ac:dyDescent="0.45">
      <c r="A2" s="13" t="s">
        <v>274</v>
      </c>
      <c r="G2" s="18" t="s">
        <v>6</v>
      </c>
      <c r="H2" s="18" t="s">
        <v>6</v>
      </c>
      <c r="M2" t="s">
        <v>499</v>
      </c>
      <c r="Q2" s="21" t="s">
        <v>545</v>
      </c>
    </row>
    <row r="3" spans="1:18" ht="15.4" x14ac:dyDescent="0.45">
      <c r="A3" s="13" t="s">
        <v>274</v>
      </c>
      <c r="G3" s="18" t="s">
        <v>6</v>
      </c>
      <c r="H3" s="18" t="s">
        <v>6</v>
      </c>
      <c r="M3" t="s">
        <v>500</v>
      </c>
      <c r="Q3" s="21" t="s">
        <v>555</v>
      </c>
    </row>
    <row r="4" spans="1:18" ht="15.4" x14ac:dyDescent="0.45">
      <c r="A4" s="13" t="s">
        <v>274</v>
      </c>
      <c r="G4" s="18" t="s">
        <v>6</v>
      </c>
      <c r="H4" s="18" t="s">
        <v>6</v>
      </c>
      <c r="M4" t="s">
        <v>501</v>
      </c>
      <c r="Q4" s="21" t="s">
        <v>494</v>
      </c>
    </row>
    <row r="5" spans="1:18" ht="30.75" x14ac:dyDescent="0.45">
      <c r="A5" s="13" t="s">
        <v>431</v>
      </c>
      <c r="G5" s="18" t="s">
        <v>6</v>
      </c>
      <c r="M5" t="s">
        <v>365</v>
      </c>
      <c r="Q5" s="21" t="s">
        <v>554</v>
      </c>
    </row>
    <row r="6" spans="1:18" ht="15.4" x14ac:dyDescent="0.45">
      <c r="A6" s="13" t="s">
        <v>187</v>
      </c>
      <c r="G6" s="18" t="s">
        <v>6</v>
      </c>
      <c r="M6" t="s">
        <v>28</v>
      </c>
      <c r="Q6" s="21" t="s">
        <v>497</v>
      </c>
    </row>
    <row r="7" spans="1:18" ht="30.75" x14ac:dyDescent="0.45">
      <c r="A7" s="13" t="s">
        <v>365</v>
      </c>
      <c r="I7" s="18" t="s">
        <v>6</v>
      </c>
      <c r="M7" t="s">
        <v>508</v>
      </c>
      <c r="Q7" s="22" t="s">
        <v>498</v>
      </c>
    </row>
    <row r="8" spans="1:18" x14ac:dyDescent="0.45">
      <c r="A8" s="13" t="s">
        <v>365</v>
      </c>
      <c r="I8" s="18" t="s">
        <v>6</v>
      </c>
      <c r="M8" t="s">
        <v>103</v>
      </c>
    </row>
    <row r="9" spans="1:18" x14ac:dyDescent="0.45">
      <c r="A9" s="13" t="s">
        <v>28</v>
      </c>
      <c r="G9" s="18" t="s">
        <v>6</v>
      </c>
      <c r="M9" t="s">
        <v>503</v>
      </c>
    </row>
    <row r="10" spans="1:18" ht="15.75" x14ac:dyDescent="0.45">
      <c r="A10" s="13" t="s">
        <v>28</v>
      </c>
      <c r="G10" s="18" t="s">
        <v>6</v>
      </c>
      <c r="M10" t="s">
        <v>14</v>
      </c>
      <c r="Q10" s="37" t="s">
        <v>540</v>
      </c>
      <c r="R10" s="38" t="s">
        <v>541</v>
      </c>
    </row>
    <row r="11" spans="1:18" ht="30.75" x14ac:dyDescent="0.45">
      <c r="A11" s="13" t="s">
        <v>28</v>
      </c>
      <c r="G11" s="18" t="s">
        <v>6</v>
      </c>
      <c r="M11" t="s">
        <v>504</v>
      </c>
      <c r="Q11" s="23">
        <f>COUNTIFS('final studies selection'!B$2:B$54,  "&lt;=2010",'final studies selection'!B$2:B$54, "&gt; 2000")</f>
        <v>3</v>
      </c>
      <c r="R11" s="24" t="s">
        <v>535</v>
      </c>
    </row>
    <row r="12" spans="1:18" ht="30.75" x14ac:dyDescent="0.45">
      <c r="A12" s="13" t="s">
        <v>28</v>
      </c>
      <c r="G12" s="18" t="s">
        <v>6</v>
      </c>
      <c r="M12" t="s">
        <v>343</v>
      </c>
      <c r="Q12" s="23">
        <f>COUNTIFS('final studies selection'!B$2:B$54,  "&lt;=2013",'final studies selection'!B$2:B$54, "&gt; 2010")</f>
        <v>5</v>
      </c>
      <c r="R12" s="24" t="s">
        <v>536</v>
      </c>
    </row>
    <row r="13" spans="1:18" ht="30.75" x14ac:dyDescent="0.45">
      <c r="A13" s="13" t="s">
        <v>28</v>
      </c>
      <c r="G13" s="18" t="s">
        <v>6</v>
      </c>
      <c r="M13" t="s">
        <v>505</v>
      </c>
      <c r="Q13" s="23">
        <f>COUNTIFS('final studies selection'!B$2:B$54,  "&lt;=2016",'final studies selection'!B$2:B$54, "&gt; 2013")</f>
        <v>5</v>
      </c>
      <c r="R13" s="24" t="s">
        <v>537</v>
      </c>
    </row>
    <row r="14" spans="1:18" ht="30.75" x14ac:dyDescent="0.45">
      <c r="A14" s="13" t="s">
        <v>83</v>
      </c>
      <c r="G14" s="18" t="s">
        <v>6</v>
      </c>
      <c r="H14" s="18" t="s">
        <v>6</v>
      </c>
      <c r="M14" t="s">
        <v>327</v>
      </c>
      <c r="Q14" s="23">
        <f>COUNTIFS('final studies selection'!B$2:B$54,  "&lt;=2019",'final studies selection'!B$2:B$54, "&gt; 2016")</f>
        <v>18</v>
      </c>
      <c r="R14" s="24" t="s">
        <v>538</v>
      </c>
    </row>
    <row r="15" spans="1:18" ht="30.75" x14ac:dyDescent="0.45">
      <c r="A15" s="13" t="s">
        <v>32</v>
      </c>
      <c r="I15" s="18" t="s">
        <v>6</v>
      </c>
      <c r="M15" t="s">
        <v>79</v>
      </c>
      <c r="Q15" s="23">
        <f>COUNTIFS('final studies selection'!B$2:B$54,  "&lt;=2022",'final studies selection'!B$2:B$54, "&gt; 2019")</f>
        <v>22</v>
      </c>
      <c r="R15" s="24" t="s">
        <v>539</v>
      </c>
    </row>
    <row r="16" spans="1:18" ht="15.4" x14ac:dyDescent="0.45">
      <c r="A16" s="13" t="s">
        <v>32</v>
      </c>
      <c r="I16" s="18" t="s">
        <v>6</v>
      </c>
      <c r="M16" t="s">
        <v>174</v>
      </c>
      <c r="Q16" s="25">
        <f>SUM(Q11:Q15)</f>
        <v>53</v>
      </c>
      <c r="R16" s="26" t="s">
        <v>542</v>
      </c>
    </row>
    <row r="17" spans="1:21" x14ac:dyDescent="0.45">
      <c r="A17" s="13" t="s">
        <v>103</v>
      </c>
      <c r="G17" s="18" t="s">
        <v>6</v>
      </c>
      <c r="M17" t="s">
        <v>174</v>
      </c>
    </row>
    <row r="18" spans="1:21" ht="28.5" x14ac:dyDescent="0.45">
      <c r="A18" s="13" t="s">
        <v>103</v>
      </c>
      <c r="G18" s="18" t="s">
        <v>6</v>
      </c>
      <c r="M18" t="s">
        <v>283</v>
      </c>
      <c r="Q18" s="33" t="s">
        <v>3</v>
      </c>
      <c r="R18" s="34" t="s">
        <v>110</v>
      </c>
      <c r="S18" s="35" t="s">
        <v>543</v>
      </c>
      <c r="T18" s="35" t="s">
        <v>544</v>
      </c>
      <c r="U18" s="36" t="s">
        <v>66</v>
      </c>
    </row>
    <row r="19" spans="1:21" x14ac:dyDescent="0.45">
      <c r="A19" s="13" t="s">
        <v>103</v>
      </c>
      <c r="G19" s="18" t="s">
        <v>6</v>
      </c>
      <c r="M19" t="s">
        <v>309</v>
      </c>
      <c r="Q19" s="27">
        <f>'final studies selection'!O55</f>
        <v>35</v>
      </c>
      <c r="R19" s="28">
        <f>'final studies selection'!P55</f>
        <v>30</v>
      </c>
      <c r="S19" s="28">
        <f>'final studies selection'!Q55</f>
        <v>23</v>
      </c>
      <c r="T19" s="28">
        <f>'final studies selection'!R55</f>
        <v>31</v>
      </c>
      <c r="U19" s="29">
        <f>'final studies selection'!S55</f>
        <v>10</v>
      </c>
    </row>
    <row r="20" spans="1:21" x14ac:dyDescent="0.45">
      <c r="A20" s="13" t="s">
        <v>491</v>
      </c>
      <c r="G20" s="18" t="s">
        <v>6</v>
      </c>
      <c r="M20" t="s">
        <v>221</v>
      </c>
      <c r="Q20" s="27"/>
      <c r="R20" s="28" t="str">
        <f>'final studies selection'!P56</f>
        <v>rnai</v>
      </c>
      <c r="S20" s="28">
        <f>'final studies selection'!Q56</f>
        <v>4</v>
      </c>
      <c r="T20" s="28"/>
      <c r="U20" s="29"/>
    </row>
    <row r="21" spans="1:21" x14ac:dyDescent="0.45">
      <c r="A21" s="13" t="s">
        <v>491</v>
      </c>
      <c r="G21" s="18" t="s">
        <v>6</v>
      </c>
      <c r="M21" t="s">
        <v>509</v>
      </c>
      <c r="Q21" s="27"/>
      <c r="R21" s="28" t="str">
        <f>'final studies selection'!P57</f>
        <v>cisgenic</v>
      </c>
      <c r="S21" s="28">
        <f>'final studies selection'!Q57</f>
        <v>15</v>
      </c>
      <c r="T21" s="28"/>
      <c r="U21" s="29"/>
    </row>
    <row r="22" spans="1:21" x14ac:dyDescent="0.45">
      <c r="A22" s="13" t="s">
        <v>491</v>
      </c>
      <c r="G22" s="18" t="s">
        <v>6</v>
      </c>
      <c r="M22" t="s">
        <v>506</v>
      </c>
      <c r="Q22" s="27"/>
      <c r="R22" s="28" t="str">
        <f>'final studies selection'!P58</f>
        <v>intragenic</v>
      </c>
      <c r="S22" s="28">
        <f>'final studies selection'!Q58</f>
        <v>3</v>
      </c>
      <c r="T22" s="28"/>
      <c r="U22" s="29"/>
    </row>
    <row r="23" spans="1:21" x14ac:dyDescent="0.45">
      <c r="A23" s="13" t="s">
        <v>295</v>
      </c>
      <c r="G23" s="18" t="s">
        <v>6</v>
      </c>
      <c r="M23" t="s">
        <v>507</v>
      </c>
      <c r="Q23" s="30"/>
      <c r="R23" s="31" t="str">
        <f>'final studies selection'!P59</f>
        <v xml:space="preserve">ingenic </v>
      </c>
      <c r="S23" s="31">
        <f>'final studies selection'!Q59</f>
        <v>1</v>
      </c>
      <c r="T23" s="31"/>
      <c r="U23" s="32"/>
    </row>
    <row r="24" spans="1:21" x14ac:dyDescent="0.45">
      <c r="A24" s="13" t="s">
        <v>84</v>
      </c>
      <c r="G24" s="18" t="s">
        <v>6</v>
      </c>
      <c r="M24" t="s">
        <v>502</v>
      </c>
    </row>
    <row r="25" spans="1:21" x14ac:dyDescent="0.45">
      <c r="A25" s="13" t="s">
        <v>14</v>
      </c>
      <c r="G25" s="18" t="s">
        <v>6</v>
      </c>
    </row>
    <row r="26" spans="1:21" x14ac:dyDescent="0.45">
      <c r="A26" s="13" t="s">
        <v>437</v>
      </c>
      <c r="G26" s="18" t="s">
        <v>6</v>
      </c>
      <c r="H26" s="18" t="s">
        <v>6</v>
      </c>
    </row>
    <row r="27" spans="1:21" x14ac:dyDescent="0.45">
      <c r="A27" s="13" t="s">
        <v>448</v>
      </c>
      <c r="G27" s="18" t="s">
        <v>6</v>
      </c>
      <c r="H27" s="18" t="s">
        <v>6</v>
      </c>
    </row>
    <row r="28" spans="1:21" x14ac:dyDescent="0.45">
      <c r="A28" s="13" t="s">
        <v>448</v>
      </c>
      <c r="G28" s="18" t="s">
        <v>6</v>
      </c>
      <c r="H28" s="18" t="s">
        <v>6</v>
      </c>
    </row>
    <row r="29" spans="1:21" x14ac:dyDescent="0.45">
      <c r="A29" s="13" t="s">
        <v>343</v>
      </c>
      <c r="J29" t="s">
        <v>6</v>
      </c>
    </row>
    <row r="30" spans="1:21" x14ac:dyDescent="0.45">
      <c r="A30" s="13" t="s">
        <v>327</v>
      </c>
      <c r="K30" t="s">
        <v>6</v>
      </c>
    </row>
    <row r="31" spans="1:21" x14ac:dyDescent="0.45">
      <c r="A31" s="13" t="s">
        <v>79</v>
      </c>
      <c r="G31" s="18" t="s">
        <v>6</v>
      </c>
    </row>
    <row r="32" spans="1:21" x14ac:dyDescent="0.45">
      <c r="A32" s="13" t="s">
        <v>79</v>
      </c>
      <c r="G32" s="18" t="s">
        <v>6</v>
      </c>
    </row>
    <row r="33" spans="1:11" x14ac:dyDescent="0.45">
      <c r="A33" s="13" t="s">
        <v>79</v>
      </c>
      <c r="G33" s="18" t="s">
        <v>6</v>
      </c>
    </row>
    <row r="34" spans="1:11" x14ac:dyDescent="0.45">
      <c r="A34" s="13" t="s">
        <v>174</v>
      </c>
      <c r="K34" t="s">
        <v>6</v>
      </c>
    </row>
    <row r="35" spans="1:11" x14ac:dyDescent="0.45">
      <c r="A35" s="13" t="s">
        <v>174</v>
      </c>
      <c r="K35" t="s">
        <v>6</v>
      </c>
    </row>
    <row r="36" spans="1:11" x14ac:dyDescent="0.45">
      <c r="A36" s="13" t="s">
        <v>174</v>
      </c>
      <c r="K36" t="s">
        <v>6</v>
      </c>
    </row>
    <row r="37" spans="1:11" x14ac:dyDescent="0.45">
      <c r="A37" s="13" t="s">
        <v>283</v>
      </c>
      <c r="J37" t="s">
        <v>6</v>
      </c>
    </row>
    <row r="38" spans="1:11" x14ac:dyDescent="0.45">
      <c r="A38" s="13" t="s">
        <v>7</v>
      </c>
    </row>
    <row r="39" spans="1:11" x14ac:dyDescent="0.45">
      <c r="A39" s="13" t="s">
        <v>309</v>
      </c>
      <c r="G39" s="18" t="s">
        <v>6</v>
      </c>
    </row>
    <row r="40" spans="1:11" x14ac:dyDescent="0.45">
      <c r="A40" s="13" t="s">
        <v>221</v>
      </c>
      <c r="G40" s="18" t="s">
        <v>6</v>
      </c>
    </row>
    <row r="41" spans="1:11" x14ac:dyDescent="0.45">
      <c r="A41" s="13" t="s">
        <v>302</v>
      </c>
      <c r="G41" s="18" t="s">
        <v>6</v>
      </c>
    </row>
    <row r="42" spans="1:11" x14ac:dyDescent="0.45">
      <c r="A42" s="13" t="s">
        <v>335</v>
      </c>
      <c r="K42" t="s">
        <v>6</v>
      </c>
    </row>
    <row r="43" spans="1:11" x14ac:dyDescent="0.45">
      <c r="A43" s="13" t="s">
        <v>151</v>
      </c>
      <c r="H43" s="18" t="s">
        <v>6</v>
      </c>
    </row>
    <row r="44" spans="1:11" x14ac:dyDescent="0.45">
      <c r="A44" s="13" t="s">
        <v>151</v>
      </c>
      <c r="H44" s="18" t="s">
        <v>6</v>
      </c>
    </row>
    <row r="45" spans="1:11" x14ac:dyDescent="0.45">
      <c r="A45" s="13" t="s">
        <v>150</v>
      </c>
      <c r="H45" s="18" t="s">
        <v>6</v>
      </c>
    </row>
    <row r="46" spans="1:11" x14ac:dyDescent="0.45">
      <c r="A46" s="13" t="s">
        <v>133</v>
      </c>
      <c r="H46" s="18" t="s">
        <v>6</v>
      </c>
    </row>
    <row r="47" spans="1:11" x14ac:dyDescent="0.45">
      <c r="A47" s="13" t="s">
        <v>57</v>
      </c>
      <c r="H47" s="18" t="s">
        <v>6</v>
      </c>
    </row>
    <row r="48" spans="1:11" x14ac:dyDescent="0.45">
      <c r="A48" s="13" t="s">
        <v>57</v>
      </c>
      <c r="H48" s="18" t="s">
        <v>6</v>
      </c>
    </row>
    <row r="49" spans="1:11" x14ac:dyDescent="0.45">
      <c r="A49" s="13" t="s">
        <v>12</v>
      </c>
      <c r="H49" s="18" t="s">
        <v>6</v>
      </c>
    </row>
    <row r="50" spans="1:11" x14ac:dyDescent="0.45">
      <c r="A50" s="13" t="s">
        <v>12</v>
      </c>
      <c r="H50" s="18" t="s">
        <v>6</v>
      </c>
    </row>
    <row r="51" spans="1:11" x14ac:dyDescent="0.45">
      <c r="A51" s="13" t="s">
        <v>12</v>
      </c>
      <c r="H51" s="18" t="s">
        <v>6</v>
      </c>
    </row>
    <row r="52" spans="1:11" x14ac:dyDescent="0.45">
      <c r="A52" s="13" t="s">
        <v>12</v>
      </c>
      <c r="H52" s="18" t="s">
        <v>6</v>
      </c>
    </row>
    <row r="53" spans="1:11" x14ac:dyDescent="0.45">
      <c r="A53" s="13" t="s">
        <v>12</v>
      </c>
      <c r="H53" s="18" t="s">
        <v>6</v>
      </c>
    </row>
    <row r="54" spans="1:11" x14ac:dyDescent="0.45">
      <c r="A54" s="13" t="s">
        <v>12</v>
      </c>
      <c r="H54" s="18" t="s">
        <v>6</v>
      </c>
    </row>
    <row r="55" spans="1:11" x14ac:dyDescent="0.45">
      <c r="A55" s="13" t="s">
        <v>12</v>
      </c>
      <c r="H55" s="18" t="s">
        <v>6</v>
      </c>
    </row>
    <row r="56" spans="1:11" x14ac:dyDescent="0.45">
      <c r="G56" s="18">
        <f>COUNTIF(G2:G55,"x")</f>
        <v>29</v>
      </c>
      <c r="H56" s="18">
        <f>COUNTIF(H2:H55,"x")</f>
        <v>20</v>
      </c>
      <c r="I56" s="18">
        <f t="shared" ref="I56:K56" si="0">COUNTIF(I2:I55,"x")</f>
        <v>4</v>
      </c>
      <c r="J56" s="18">
        <f t="shared" si="0"/>
        <v>2</v>
      </c>
      <c r="K56" s="18">
        <f t="shared" si="0"/>
        <v>5</v>
      </c>
    </row>
  </sheetData>
  <sortState ref="M2:M185">
    <sortCondition ref="M2:M18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18A53C809043418629EB0B448CBE42" ma:contentTypeVersion="13" ma:contentTypeDescription="Create a new document." ma:contentTypeScope="" ma:versionID="1aba6216aebaee68049aaddce8ea80d3">
  <xsd:schema xmlns:xsd="http://www.w3.org/2001/XMLSchema" xmlns:xs="http://www.w3.org/2001/XMLSchema" xmlns:p="http://schemas.microsoft.com/office/2006/metadata/properties" xmlns:ns3="38552b25-ee61-4231-a6c7-69e80a03d024" xmlns:ns4="8d22d9e5-15ba-4ac7-9032-4f1a7a3d75c1" targetNamespace="http://schemas.microsoft.com/office/2006/metadata/properties" ma:root="true" ma:fieldsID="c3378233eff0b97064594bffa00f172c" ns3:_="" ns4:_="">
    <xsd:import namespace="38552b25-ee61-4231-a6c7-69e80a03d024"/>
    <xsd:import namespace="8d22d9e5-15ba-4ac7-9032-4f1a7a3d75c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552b25-ee61-4231-a6c7-69e80a03d02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22d9e5-15ba-4ac7-9032-4f1a7a3d75c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8407F7-BFB9-4C69-A74C-C902B9AB13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552b25-ee61-4231-a6c7-69e80a03d024"/>
    <ds:schemaRef ds:uri="8d22d9e5-15ba-4ac7-9032-4f1a7a3d75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3FB053-927F-4159-BBE2-CB62DC6BDE9C}">
  <ds:schemaRefs>
    <ds:schemaRef ds:uri="8d22d9e5-15ba-4ac7-9032-4f1a7a3d75c1"/>
    <ds:schemaRef ds:uri="http://purl.org/dc/elements/1.1/"/>
    <ds:schemaRef ds:uri="http://schemas.microsoft.com/office/2006/metadata/properties"/>
    <ds:schemaRef ds:uri="38552b25-ee61-4231-a6c7-69e80a03d02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D1AAFA8-20CC-4E1B-BE55-34B7D914CB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final studies selection</vt:lpstr>
      <vt:lpstr>table  for  the paper</vt:lpstr>
      <vt:lpstr>statistical summary</vt:lpstr>
    </vt:vector>
  </TitlesOfParts>
  <Company>University of Nebraska-Lincoln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 artist</dc:creator>
  <cp:lastModifiedBy>an artist</cp:lastModifiedBy>
  <dcterms:created xsi:type="dcterms:W3CDTF">2021-06-01T19:00:55Z</dcterms:created>
  <dcterms:modified xsi:type="dcterms:W3CDTF">2021-08-31T15:34:59Z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0x0101005F18A53C809043418629EB0B448CBE42</vt:lpwstr>
  </property>
</Properties>
</file>