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09ABAD4A-0DFD-456E-880F-9D95087BA4B2}" xr6:coauthVersionLast="45" xr6:coauthVersionMax="45" xr10:uidLastSave="{00000000-0000-0000-0000-000000000000}"/>
  <bookViews>
    <workbookView xWindow="-98" yWindow="-98" windowWidth="19396" windowHeight="10395" tabRatio="456" activeTab="3" xr2:uid="{00000000-000D-0000-FFFF-FFFF00000000}"/>
  </bookViews>
  <sheets>
    <sheet name="Auyo" sheetId="5" r:id="rId1"/>
    <sheet name="BUK Kano Metropolis" sheetId="2" r:id="rId2"/>
    <sheet name="GamjinBappa Karaye" sheetId="3" r:id="rId3"/>
    <sheet name="Pantami Gombe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1" i="1" l="1"/>
  <c r="K20" i="1"/>
  <c r="K19" i="1"/>
  <c r="K18" i="1"/>
  <c r="K8" i="1"/>
  <c r="K9" i="1"/>
  <c r="K10" i="1"/>
  <c r="K7" i="1"/>
  <c r="L20" i="3"/>
  <c r="L21" i="3"/>
  <c r="L22" i="3"/>
  <c r="L19" i="3"/>
  <c r="L10" i="3"/>
  <c r="L11" i="3"/>
  <c r="L12" i="3"/>
  <c r="L9" i="3"/>
  <c r="K19" i="2"/>
  <c r="K20" i="2"/>
  <c r="K21" i="2"/>
  <c r="K18" i="2"/>
  <c r="K8" i="2"/>
  <c r="K9" i="2"/>
  <c r="K10" i="2"/>
  <c r="K7" i="2"/>
  <c r="J42" i="1"/>
  <c r="J43" i="1"/>
  <c r="J44" i="1"/>
  <c r="J45" i="1"/>
  <c r="J41" i="1"/>
  <c r="J32" i="1"/>
  <c r="J23" i="1"/>
  <c r="J22" i="1"/>
  <c r="J12" i="1"/>
  <c r="J11" i="1"/>
  <c r="J47" i="3"/>
  <c r="J43" i="3"/>
  <c r="J44" i="3"/>
  <c r="J45" i="3"/>
  <c r="J48" i="3" s="1"/>
  <c r="J46" i="3"/>
  <c r="J42" i="3"/>
  <c r="J32" i="3"/>
  <c r="J33" i="3"/>
  <c r="J34" i="3"/>
  <c r="J35" i="3"/>
  <c r="J31" i="3"/>
  <c r="J36" i="3" s="1"/>
  <c r="K24" i="3"/>
  <c r="K23" i="3"/>
  <c r="K14" i="3"/>
  <c r="K13" i="3"/>
  <c r="J40" i="2"/>
  <c r="J41" i="2"/>
  <c r="J42" i="2"/>
  <c r="J43" i="2"/>
  <c r="J39" i="2"/>
  <c r="J33" i="2"/>
  <c r="J32" i="2"/>
  <c r="J31" i="2"/>
  <c r="J30" i="2"/>
  <c r="J29" i="2"/>
  <c r="J23" i="2"/>
  <c r="J22" i="2"/>
  <c r="J12" i="2"/>
  <c r="J11" i="2"/>
  <c r="I38" i="5"/>
  <c r="J38" i="5"/>
  <c r="J39" i="5"/>
  <c r="J40" i="5"/>
  <c r="J41" i="5"/>
  <c r="J37" i="5"/>
  <c r="J28" i="5"/>
  <c r="J29" i="5"/>
  <c r="J30" i="5"/>
  <c r="J32" i="5" s="1"/>
  <c r="J31" i="5"/>
  <c r="J27" i="5"/>
  <c r="K23" i="5"/>
  <c r="K22" i="5"/>
  <c r="K21" i="5"/>
  <c r="K20" i="5"/>
  <c r="K19" i="5"/>
  <c r="K18" i="5"/>
  <c r="K8" i="5"/>
  <c r="K9" i="5"/>
  <c r="K10" i="5"/>
  <c r="K11" i="5"/>
  <c r="K12" i="5"/>
  <c r="K13" i="5"/>
  <c r="J33" i="5" l="1"/>
  <c r="J43" i="5"/>
  <c r="J35" i="2"/>
  <c r="J34" i="2"/>
  <c r="J37" i="3"/>
  <c r="J46" i="1"/>
  <c r="J47" i="1"/>
  <c r="J45" i="2"/>
  <c r="J44" i="2"/>
  <c r="J42" i="5"/>
  <c r="I41" i="5"/>
  <c r="I40" i="5"/>
  <c r="I39" i="5"/>
  <c r="I37" i="5"/>
  <c r="I31" i="5"/>
  <c r="I30" i="5"/>
  <c r="I29" i="5"/>
  <c r="I28" i="5"/>
  <c r="I27" i="5"/>
  <c r="J23" i="5"/>
  <c r="G23" i="5"/>
  <c r="E23" i="5"/>
  <c r="C23" i="5"/>
  <c r="J22" i="5"/>
  <c r="G22" i="5"/>
  <c r="E22" i="5"/>
  <c r="C22" i="5"/>
  <c r="J21" i="5"/>
  <c r="G21" i="5"/>
  <c r="E21" i="5"/>
  <c r="C21" i="5"/>
  <c r="J20" i="5"/>
  <c r="G20" i="5"/>
  <c r="E20" i="5"/>
  <c r="C20" i="5"/>
  <c r="J19" i="5"/>
  <c r="G19" i="5"/>
  <c r="E19" i="5"/>
  <c r="C19" i="5"/>
  <c r="J18" i="5"/>
  <c r="E18" i="5"/>
  <c r="J13" i="5"/>
  <c r="G13" i="5"/>
  <c r="E13" i="5"/>
  <c r="C13" i="5"/>
  <c r="J12" i="5"/>
  <c r="G12" i="5"/>
  <c r="E12" i="5"/>
  <c r="C12" i="5"/>
  <c r="J11" i="5"/>
  <c r="G11" i="5"/>
  <c r="E11" i="5"/>
  <c r="C11" i="5"/>
  <c r="J10" i="5"/>
  <c r="G10" i="5"/>
  <c r="E10" i="5"/>
  <c r="C10" i="5"/>
  <c r="J9" i="5"/>
  <c r="G9" i="5"/>
  <c r="E9" i="5"/>
  <c r="C9" i="5"/>
  <c r="J8" i="5"/>
  <c r="I8" i="5"/>
  <c r="G8" i="5"/>
  <c r="E8" i="5"/>
  <c r="C8" i="5"/>
  <c r="K12" i="3" l="1"/>
  <c r="K11" i="3"/>
  <c r="K10" i="3"/>
  <c r="K9" i="3"/>
  <c r="K22" i="3"/>
  <c r="K21" i="3"/>
  <c r="K20" i="3"/>
  <c r="K19" i="3"/>
  <c r="J21" i="2"/>
  <c r="J20" i="2"/>
  <c r="J19" i="2"/>
  <c r="J18" i="2"/>
  <c r="J18" i="1"/>
  <c r="J19" i="1"/>
  <c r="J20" i="1"/>
  <c r="J21" i="1"/>
  <c r="J7" i="1"/>
  <c r="J8" i="1"/>
  <c r="J9" i="1"/>
  <c r="J10" i="1"/>
  <c r="J10" i="2"/>
  <c r="J9" i="2"/>
  <c r="J8" i="2"/>
  <c r="J7" i="2"/>
  <c r="I45" i="3" l="1"/>
  <c r="I44" i="3"/>
  <c r="I43" i="3"/>
  <c r="I33" i="3"/>
  <c r="I32" i="3"/>
  <c r="I31" i="3"/>
  <c r="B30" i="1" l="1"/>
  <c r="J30" i="1" s="1"/>
  <c r="B31" i="1"/>
  <c r="J31" i="1" s="1"/>
  <c r="B33" i="1"/>
  <c r="J33" i="1" s="1"/>
  <c r="B29" i="1"/>
  <c r="J29" i="1" s="1"/>
  <c r="I45" i="1"/>
  <c r="I44" i="1"/>
  <c r="I43" i="1"/>
  <c r="I42" i="1"/>
  <c r="J35" i="1" l="1"/>
  <c r="J34" i="1"/>
  <c r="I43" i="2"/>
  <c r="I41" i="2"/>
  <c r="I42" i="2"/>
  <c r="I30" i="2" l="1"/>
  <c r="I31" i="2"/>
  <c r="I32" i="2"/>
  <c r="I33" i="2"/>
  <c r="I29" i="2"/>
  <c r="I4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8" authorId="0" shapeId="0" xr:uid="{AF682D15-BB91-49C2-9B22-CF94C545D091}">
      <text>
        <r>
          <rPr>
            <b/>
            <sz val="9"/>
            <color indexed="81"/>
            <rFont val="Tahoma"/>
            <charset val="1"/>
          </rPr>
          <t>User:REPEATED EXPERIMENT</t>
        </r>
      </text>
    </comment>
    <comment ref="A12" authorId="0" shapeId="0" xr:uid="{756D84AB-BA02-4D9D-A38C-B2EE066AF0BA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CONTROL FOR FIRST EXPERIMENTS BOTH TT AND CONTROL</t>
        </r>
      </text>
    </comment>
    <comment ref="A22" authorId="0" shapeId="0" xr:uid="{B26481E9-BC32-40EA-8B85-3A485F110A32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CONTROL FOR THE REPEATED EXPERIMENT BOTH TT AND CONTROL</t>
        </r>
      </text>
    </comment>
  </commentList>
</comments>
</file>

<file path=xl/sharedStrings.xml><?xml version="1.0" encoding="utf-8"?>
<sst xmlns="http://schemas.openxmlformats.org/spreadsheetml/2006/main" count="323" uniqueCount="51">
  <si>
    <t>larval bioassay</t>
  </si>
  <si>
    <t>insecticides</t>
  </si>
  <si>
    <t>permethrin</t>
  </si>
  <si>
    <t>ALIVE 24HRS</t>
  </si>
  <si>
    <t>DEAD 24HRS</t>
  </si>
  <si>
    <t>2nd REPLICATE</t>
  </si>
  <si>
    <t>3rd REPLICATE</t>
  </si>
  <si>
    <t>4th REPLICATE</t>
  </si>
  <si>
    <t>1st REPLICATE</t>
  </si>
  <si>
    <t>INSECTICIDE CONC (mg/ml)</t>
  </si>
  <si>
    <t>No. of Mosquitoes</t>
  </si>
  <si>
    <t>DEAD 0MIN.</t>
  </si>
  <si>
    <t>KD 15MIN.</t>
  </si>
  <si>
    <t>KD 30MIN.</t>
  </si>
  <si>
    <t>KD 45MIN.</t>
  </si>
  <si>
    <t>KD60MIN</t>
  </si>
  <si>
    <t>INSECTICIDES</t>
  </si>
  <si>
    <t>PERMETHRIN-1</t>
  </si>
  <si>
    <t>PERMETHRIN-2</t>
  </si>
  <si>
    <t>PERMETHRIN-3</t>
  </si>
  <si>
    <t>PERMETHRIN-4</t>
  </si>
  <si>
    <t>CONTROL</t>
  </si>
  <si>
    <t>PERMETHRIN 0.75% S</t>
  </si>
  <si>
    <t>BUK Kano Metropolis</t>
  </si>
  <si>
    <t xml:space="preserve">PERMETHRIN 0.75% </t>
  </si>
  <si>
    <t xml:space="preserve">CONTROL </t>
  </si>
  <si>
    <t>AVERAGE %MORTALITY</t>
  </si>
  <si>
    <t>Temperature survivor 45C</t>
  </si>
  <si>
    <t>NOT TESTED FOR TT</t>
  </si>
  <si>
    <t>CONTROL ETHANOL</t>
  </si>
  <si>
    <t>LARVAL BIOASSAY</t>
  </si>
  <si>
    <t xml:space="preserve">CONTROL  </t>
  </si>
  <si>
    <t>AUYO</t>
  </si>
  <si>
    <t>% mortality</t>
  </si>
  <si>
    <t xml:space="preserve">CONTROL UNEXPOSED TO TT </t>
  </si>
  <si>
    <t>SD</t>
  </si>
  <si>
    <t>std</t>
  </si>
  <si>
    <t>Permethrin</t>
  </si>
  <si>
    <t>Average % Morality</t>
  </si>
  <si>
    <t>PERMETHRIN 0.75%</t>
  </si>
  <si>
    <t>Std</t>
  </si>
  <si>
    <t>Adult Bioassay</t>
  </si>
  <si>
    <t xml:space="preserve">Adult Bioassay </t>
  </si>
  <si>
    <t>adult bioassay</t>
  </si>
  <si>
    <t>Pantami Gombe</t>
  </si>
  <si>
    <t>Gamjin Bappa, Karaye</t>
  </si>
  <si>
    <t>BUK, Kano Metropolis</t>
  </si>
  <si>
    <t>Hadiyau, Auyo</t>
  </si>
  <si>
    <t xml:space="preserve">Temperature 44⁰C Survivors </t>
  </si>
  <si>
    <r>
      <t>CONTROL H</t>
    </r>
    <r>
      <rPr>
        <b/>
        <sz val="9"/>
        <color theme="1"/>
        <rFont val="Helvetica"/>
      </rPr>
      <t>2</t>
    </r>
    <r>
      <rPr>
        <b/>
        <sz val="11"/>
        <color theme="1"/>
        <rFont val="Helvetica"/>
      </rPr>
      <t>O</t>
    </r>
  </si>
  <si>
    <t>Mortality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</si>
</sst>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4"/>
      <color theme="1"/>
      <name val="Helvetica"/>
    </font>
    <font>
      <sz val="11"/>
      <color theme="1"/>
      <name val="Helvetica"/>
    </font>
    <font>
      <b/>
      <sz val="11"/>
      <color theme="1"/>
      <name val="Helvetica"/>
    </font>
    <font>
      <b/>
      <sz val="12"/>
      <color theme="1"/>
      <name val="Helvetica"/>
    </font>
    <font>
      <sz val="11"/>
      <color rgb="FF006100"/>
      <name val="Helvetica"/>
    </font>
    <font>
      <b/>
      <sz val="9"/>
      <color theme="1"/>
      <name val="Helvetica"/>
    </font>
    <font>
      <b/>
      <sz val="11"/>
      <color rgb="FF9C6500"/>
      <name val="Helvetica"/>
    </font>
    <font>
      <b/>
      <sz val="14"/>
      <color theme="1"/>
      <name val="Helvetica"/>
    </font>
    <font>
      <sz val="11"/>
      <color rgb="FF9C6500"/>
      <name val="Helvetica"/>
    </font>
    <font>
      <sz val="12"/>
      <color theme="1"/>
      <name val="Helvetica"/>
    </font>
    <font>
      <b/>
      <sz val="11"/>
      <color rgb="FF006100"/>
      <name val="Helvetica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5" fillId="7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6" borderId="0" xfId="0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9" fillId="6" borderId="0" xfId="1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11" fillId="3" borderId="0" xfId="2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0" fontId="12" fillId="7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2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3" borderId="0" xfId="2" applyFont="1" applyAlignment="1">
      <alignment horizontal="center"/>
    </xf>
    <xf numFmtId="2" fontId="8" fillId="4" borderId="0" xfId="0" applyNumberFormat="1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15" fillId="2" borderId="1" xfId="1" applyFont="1" applyBorder="1" applyAlignment="1">
      <alignment horizontal="center"/>
    </xf>
    <xf numFmtId="0" fontId="15" fillId="2" borderId="0" xfId="1" applyFont="1" applyAlignment="1">
      <alignment horizontal="center"/>
    </xf>
    <xf numFmtId="0" fontId="7" fillId="5" borderId="0" xfId="0" applyFont="1" applyFill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6" borderId="0" xfId="0" applyFont="1" applyFill="1" applyAlignment="1">
      <alignment horizontal="center" wrapText="1"/>
    </xf>
    <xf numFmtId="0" fontId="7" fillId="6" borderId="0" xfId="0" applyFont="1" applyFill="1" applyAlignment="1">
      <alignment horizontal="center"/>
    </xf>
    <xf numFmtId="0" fontId="7" fillId="0" borderId="2" xfId="0" applyFont="1" applyBorder="1" applyAlignment="1">
      <alignment horizontal="center" wrapText="1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9C9C8-3348-49F9-BFFD-55E2BF003653}">
  <dimension ref="A1:T91"/>
  <sheetViews>
    <sheetView zoomScale="55" zoomScaleNormal="55" workbookViewId="0">
      <selection activeCell="A21" sqref="A21:XFD21"/>
    </sheetView>
  </sheetViews>
  <sheetFormatPr defaultRowHeight="13.5" x14ac:dyDescent="0.35"/>
  <cols>
    <col min="1" max="1" width="23" style="2" customWidth="1"/>
    <col min="2" max="2" width="21.1328125" style="2" bestFit="1" customWidth="1"/>
    <col min="3" max="3" width="30.86328125" style="2" bestFit="1" customWidth="1"/>
    <col min="4" max="4" width="13.6640625" style="2" bestFit="1" customWidth="1"/>
    <col min="5" max="5" width="30.86328125" style="2" bestFit="1" customWidth="1"/>
    <col min="6" max="6" width="13.6640625" style="2" bestFit="1" customWidth="1"/>
    <col min="7" max="7" width="11.33203125" style="2" customWidth="1"/>
    <col min="8" max="8" width="13.6640625" style="2" bestFit="1" customWidth="1"/>
    <col min="9" max="9" width="13.73046875" style="2" bestFit="1" customWidth="1"/>
    <col min="10" max="10" width="24.53125" style="2" bestFit="1" customWidth="1"/>
    <col min="11" max="11" width="13.1328125" style="2" bestFit="1" customWidth="1"/>
    <col min="12" max="16384" width="9.06640625" style="2"/>
  </cols>
  <sheetData>
    <row r="1" spans="1:11" ht="17.25" x14ac:dyDescent="0.45">
      <c r="A1" s="1" t="s">
        <v>47</v>
      </c>
      <c r="C1" s="3" t="s">
        <v>32</v>
      </c>
    </row>
    <row r="2" spans="1:11" ht="15" x14ac:dyDescent="0.4">
      <c r="C2" s="4" t="s">
        <v>0</v>
      </c>
    </row>
    <row r="3" spans="1:11" ht="15" x14ac:dyDescent="0.4">
      <c r="C3" s="4" t="s">
        <v>1</v>
      </c>
    </row>
    <row r="4" spans="1:11" ht="15" x14ac:dyDescent="0.4">
      <c r="C4" s="4" t="s">
        <v>2</v>
      </c>
    </row>
    <row r="5" spans="1:11" ht="13.9" x14ac:dyDescent="0.4">
      <c r="A5" s="3"/>
      <c r="B5" s="3"/>
      <c r="C5" s="3" t="s">
        <v>48</v>
      </c>
      <c r="D5" s="3"/>
      <c r="E5" s="3"/>
      <c r="F5" s="3"/>
      <c r="G5" s="3"/>
      <c r="H5" s="3"/>
      <c r="I5" s="3"/>
      <c r="J5" s="3"/>
    </row>
    <row r="6" spans="1:11" ht="13.9" x14ac:dyDescent="0.4">
      <c r="A6" s="29" t="s">
        <v>9</v>
      </c>
      <c r="B6" s="28" t="s">
        <v>8</v>
      </c>
      <c r="C6" s="28"/>
      <c r="D6" s="28" t="s">
        <v>5</v>
      </c>
      <c r="E6" s="28"/>
      <c r="F6" s="28" t="s">
        <v>6</v>
      </c>
      <c r="G6" s="28"/>
      <c r="H6" s="28" t="s">
        <v>7</v>
      </c>
      <c r="I6" s="28"/>
      <c r="J6" s="29" t="s">
        <v>26</v>
      </c>
    </row>
    <row r="7" spans="1:11" ht="13.9" x14ac:dyDescent="0.4">
      <c r="A7" s="29"/>
      <c r="B7" s="3" t="s">
        <v>4</v>
      </c>
      <c r="C7" s="3" t="s">
        <v>3</v>
      </c>
      <c r="D7" s="3" t="s">
        <v>4</v>
      </c>
      <c r="E7" s="3" t="s">
        <v>3</v>
      </c>
      <c r="F7" s="3" t="s">
        <v>4</v>
      </c>
      <c r="G7" s="3" t="s">
        <v>3</v>
      </c>
      <c r="H7" s="3" t="s">
        <v>4</v>
      </c>
      <c r="I7" s="3" t="s">
        <v>3</v>
      </c>
      <c r="J7" s="29"/>
      <c r="K7" s="5" t="s">
        <v>35</v>
      </c>
    </row>
    <row r="8" spans="1:11" x14ac:dyDescent="0.35">
      <c r="A8" s="6">
        <v>100</v>
      </c>
      <c r="B8" s="6">
        <v>11</v>
      </c>
      <c r="C8" s="6">
        <f>20-B8</f>
        <v>9</v>
      </c>
      <c r="D8" s="6">
        <v>8</v>
      </c>
      <c r="E8" s="6">
        <f>20-D8</f>
        <v>12</v>
      </c>
      <c r="F8" s="6">
        <v>13</v>
      </c>
      <c r="G8" s="6">
        <f>20-F8</f>
        <v>7</v>
      </c>
      <c r="H8" s="6">
        <v>4</v>
      </c>
      <c r="I8" s="6">
        <f>20-H8</f>
        <v>16</v>
      </c>
      <c r="J8" s="7">
        <f>(B8+D8+F8+H8)/80*100</f>
        <v>45</v>
      </c>
      <c r="K8" s="8">
        <f t="shared" ref="K8:K13" si="0">STDEV(B8,D8,F8,H8)</f>
        <v>3.9157800414902435</v>
      </c>
    </row>
    <row r="9" spans="1:11" x14ac:dyDescent="0.35">
      <c r="A9" s="2">
        <v>50</v>
      </c>
      <c r="B9" s="2">
        <v>7</v>
      </c>
      <c r="C9" s="2">
        <f t="shared" ref="C9:C13" si="1">20-B9</f>
        <v>13</v>
      </c>
      <c r="D9" s="2">
        <v>0</v>
      </c>
      <c r="E9" s="2">
        <f t="shared" ref="E9:E13" si="2">20-D9</f>
        <v>20</v>
      </c>
      <c r="F9" s="2">
        <v>11</v>
      </c>
      <c r="G9" s="2">
        <f t="shared" ref="G9:G13" si="3">20-F9</f>
        <v>9</v>
      </c>
      <c r="H9" s="2">
        <v>5</v>
      </c>
      <c r="I9" s="2">
        <v>18</v>
      </c>
      <c r="J9" s="8">
        <f>(B9+D9+F9+H9)/80*100</f>
        <v>28.749999999999996</v>
      </c>
      <c r="K9" s="8">
        <f t="shared" si="0"/>
        <v>4.5734742446707477</v>
      </c>
    </row>
    <row r="10" spans="1:11" x14ac:dyDescent="0.35">
      <c r="A10" s="2">
        <v>25</v>
      </c>
      <c r="B10" s="2">
        <v>4</v>
      </c>
      <c r="C10" s="2">
        <f t="shared" si="1"/>
        <v>16</v>
      </c>
      <c r="D10" s="2">
        <v>3</v>
      </c>
      <c r="E10" s="2">
        <f t="shared" si="2"/>
        <v>17</v>
      </c>
      <c r="F10" s="2">
        <v>2</v>
      </c>
      <c r="G10" s="2">
        <f t="shared" si="3"/>
        <v>18</v>
      </c>
      <c r="H10" s="2">
        <v>11</v>
      </c>
      <c r="I10" s="2">
        <v>20</v>
      </c>
      <c r="J10" s="8">
        <f t="shared" ref="J10:J13" si="4">(B10+D10+F10+H10)/80*100</f>
        <v>25</v>
      </c>
      <c r="K10" s="8">
        <f t="shared" si="0"/>
        <v>4.0824829046386304</v>
      </c>
    </row>
    <row r="11" spans="1:11" x14ac:dyDescent="0.35">
      <c r="A11" s="2">
        <v>12.5</v>
      </c>
      <c r="B11" s="2">
        <v>1</v>
      </c>
      <c r="C11" s="2">
        <f t="shared" si="1"/>
        <v>19</v>
      </c>
      <c r="D11" s="2">
        <v>0</v>
      </c>
      <c r="E11" s="2">
        <f t="shared" si="2"/>
        <v>20</v>
      </c>
      <c r="F11" s="2">
        <v>4</v>
      </c>
      <c r="G11" s="2">
        <f t="shared" si="3"/>
        <v>16</v>
      </c>
      <c r="H11" s="2">
        <v>0</v>
      </c>
      <c r="I11" s="2">
        <v>20</v>
      </c>
      <c r="J11" s="8">
        <f t="shared" si="4"/>
        <v>6.25</v>
      </c>
      <c r="K11" s="8">
        <f t="shared" si="0"/>
        <v>1.8929694486000912</v>
      </c>
    </row>
    <row r="12" spans="1:11" ht="13.9" x14ac:dyDescent="0.4">
      <c r="A12" s="3" t="s">
        <v>49</v>
      </c>
      <c r="B12" s="2">
        <v>1</v>
      </c>
      <c r="C12" s="2">
        <f t="shared" si="1"/>
        <v>19</v>
      </c>
      <c r="D12" s="2">
        <v>1</v>
      </c>
      <c r="E12" s="2">
        <f t="shared" si="2"/>
        <v>19</v>
      </c>
      <c r="F12" s="2">
        <v>0</v>
      </c>
      <c r="G12" s="2">
        <f t="shared" si="3"/>
        <v>20</v>
      </c>
      <c r="H12" s="2">
        <v>0</v>
      </c>
      <c r="I12" s="2">
        <v>20</v>
      </c>
      <c r="J12" s="2">
        <f t="shared" si="4"/>
        <v>2.5</v>
      </c>
      <c r="K12" s="2">
        <f t="shared" si="0"/>
        <v>0.57735026918962573</v>
      </c>
    </row>
    <row r="13" spans="1:11" ht="13.9" x14ac:dyDescent="0.4">
      <c r="A13" s="3" t="s">
        <v>29</v>
      </c>
      <c r="B13" s="2">
        <v>3</v>
      </c>
      <c r="C13" s="2">
        <f t="shared" si="1"/>
        <v>17</v>
      </c>
      <c r="D13" s="2">
        <v>0</v>
      </c>
      <c r="E13" s="2">
        <f t="shared" si="2"/>
        <v>20</v>
      </c>
      <c r="F13" s="2">
        <v>0</v>
      </c>
      <c r="G13" s="2">
        <f t="shared" si="3"/>
        <v>20</v>
      </c>
      <c r="H13" s="2">
        <v>2</v>
      </c>
      <c r="I13" s="2">
        <v>20</v>
      </c>
      <c r="J13" s="2">
        <f t="shared" si="4"/>
        <v>6.25</v>
      </c>
      <c r="K13" s="2">
        <f t="shared" si="0"/>
        <v>1.5</v>
      </c>
    </row>
    <row r="14" spans="1:11" ht="13.9" x14ac:dyDescent="0.4">
      <c r="A14" s="3"/>
      <c r="B14" s="3"/>
      <c r="C14" s="3"/>
      <c r="D14" s="3"/>
      <c r="E14" s="3" t="s">
        <v>30</v>
      </c>
      <c r="F14" s="3"/>
      <c r="G14" s="3"/>
      <c r="H14" s="3"/>
      <c r="I14" s="3"/>
    </row>
    <row r="15" spans="1:11" ht="13.9" x14ac:dyDescent="0.4">
      <c r="A15" s="3"/>
      <c r="B15" s="3"/>
      <c r="C15" s="9" t="s">
        <v>34</v>
      </c>
      <c r="D15" s="3"/>
      <c r="E15" s="3"/>
      <c r="F15" s="3"/>
      <c r="G15" s="3"/>
      <c r="H15" s="3"/>
      <c r="I15" s="3"/>
    </row>
    <row r="16" spans="1:11" ht="13.9" x14ac:dyDescent="0.4">
      <c r="A16" s="29" t="s">
        <v>9</v>
      </c>
      <c r="B16" s="28" t="s">
        <v>8</v>
      </c>
      <c r="C16" s="28"/>
      <c r="D16" s="28" t="s">
        <v>5</v>
      </c>
      <c r="E16" s="28"/>
      <c r="F16" s="28" t="s">
        <v>6</v>
      </c>
      <c r="G16" s="28"/>
      <c r="H16" s="28" t="s">
        <v>7</v>
      </c>
      <c r="I16" s="28"/>
      <c r="J16" s="30" t="s">
        <v>26</v>
      </c>
    </row>
    <row r="17" spans="1:20" ht="13.9" x14ac:dyDescent="0.4">
      <c r="A17" s="29"/>
      <c r="B17" s="3" t="s">
        <v>4</v>
      </c>
      <c r="C17" s="3" t="s">
        <v>3</v>
      </c>
      <c r="D17" s="3" t="s">
        <v>4</v>
      </c>
      <c r="E17" s="3" t="s">
        <v>3</v>
      </c>
      <c r="F17" s="3" t="s">
        <v>4</v>
      </c>
      <c r="G17" s="3" t="s">
        <v>3</v>
      </c>
      <c r="H17" s="3" t="s">
        <v>4</v>
      </c>
      <c r="I17" s="3" t="s">
        <v>3</v>
      </c>
      <c r="J17" s="30"/>
      <c r="K17" s="8" t="s">
        <v>35</v>
      </c>
      <c r="P17" s="26"/>
      <c r="Q17" s="27"/>
      <c r="R17" s="27"/>
      <c r="S17" s="27"/>
      <c r="T17" s="27"/>
    </row>
    <row r="18" spans="1:20" s="10" customFormat="1" x14ac:dyDescent="0.35">
      <c r="A18" s="10">
        <v>100</v>
      </c>
      <c r="B18" s="10">
        <v>10</v>
      </c>
      <c r="C18" s="10">
        <v>10</v>
      </c>
      <c r="D18" s="10">
        <v>7</v>
      </c>
      <c r="E18" s="10">
        <f>20-D18</f>
        <v>13</v>
      </c>
      <c r="F18" s="10">
        <v>13</v>
      </c>
      <c r="G18" s="10">
        <v>7</v>
      </c>
      <c r="H18" s="10">
        <v>10</v>
      </c>
      <c r="I18" s="10">
        <v>10</v>
      </c>
      <c r="J18" s="8">
        <f>(B18+D18+F18+H18)/80*100</f>
        <v>50</v>
      </c>
      <c r="K18" s="8">
        <f t="shared" ref="K18:K23" si="5">STDEV(B18,D18,F18,H18)</f>
        <v>2.4494897427831779</v>
      </c>
      <c r="P18" s="25"/>
      <c r="Q18" s="25"/>
      <c r="R18" s="25"/>
      <c r="S18" s="25"/>
      <c r="T18" s="25"/>
    </row>
    <row r="19" spans="1:20" x14ac:dyDescent="0.35">
      <c r="A19" s="2">
        <v>50</v>
      </c>
      <c r="B19" s="2">
        <v>0</v>
      </c>
      <c r="C19" s="2">
        <f t="shared" ref="C19:C23" si="6">20-B19</f>
        <v>20</v>
      </c>
      <c r="D19" s="2">
        <v>4</v>
      </c>
      <c r="E19" s="2">
        <f t="shared" ref="E19:E23" si="7">20-D19</f>
        <v>16</v>
      </c>
      <c r="F19" s="2">
        <v>8</v>
      </c>
      <c r="G19" s="2">
        <f t="shared" ref="G19:G23" si="8">20-F19</f>
        <v>12</v>
      </c>
      <c r="H19" s="2">
        <v>12</v>
      </c>
      <c r="I19" s="2">
        <v>8</v>
      </c>
      <c r="J19" s="8">
        <f>(B19+D19+F19+H19)/80*100</f>
        <v>30</v>
      </c>
      <c r="K19" s="8">
        <f t="shared" si="5"/>
        <v>5.1639777949432224</v>
      </c>
      <c r="P19" s="25"/>
      <c r="Q19" s="25"/>
      <c r="R19" s="25"/>
      <c r="S19" s="25"/>
      <c r="T19" s="25"/>
    </row>
    <row r="20" spans="1:20" x14ac:dyDescent="0.35">
      <c r="A20" s="2">
        <v>25</v>
      </c>
      <c r="B20" s="2">
        <v>0</v>
      </c>
      <c r="C20" s="2">
        <f t="shared" si="6"/>
        <v>20</v>
      </c>
      <c r="D20" s="2">
        <v>3</v>
      </c>
      <c r="E20" s="2">
        <f t="shared" si="7"/>
        <v>17</v>
      </c>
      <c r="F20" s="2">
        <v>5</v>
      </c>
      <c r="G20" s="2">
        <f t="shared" si="8"/>
        <v>15</v>
      </c>
      <c r="H20" s="2">
        <v>11</v>
      </c>
      <c r="I20" s="2">
        <v>10</v>
      </c>
      <c r="J20" s="8">
        <f t="shared" ref="J20:J23" si="9">(B20+D20+F20+H20)/80*100</f>
        <v>23.75</v>
      </c>
      <c r="K20" s="8">
        <f t="shared" si="5"/>
        <v>4.6457866215887842</v>
      </c>
      <c r="P20" s="25"/>
      <c r="Q20" s="25"/>
      <c r="R20" s="25"/>
      <c r="S20" s="25"/>
      <c r="T20" s="25"/>
    </row>
    <row r="21" spans="1:20" x14ac:dyDescent="0.35">
      <c r="A21" s="2">
        <v>12.5</v>
      </c>
      <c r="B21" s="2">
        <v>0</v>
      </c>
      <c r="C21" s="2">
        <f t="shared" si="6"/>
        <v>20</v>
      </c>
      <c r="D21" s="2">
        <v>3</v>
      </c>
      <c r="E21" s="2">
        <f t="shared" si="7"/>
        <v>17</v>
      </c>
      <c r="F21" s="2">
        <v>3</v>
      </c>
      <c r="G21" s="2">
        <f t="shared" si="8"/>
        <v>17</v>
      </c>
      <c r="H21" s="2">
        <v>5</v>
      </c>
      <c r="I21" s="2">
        <v>15</v>
      </c>
      <c r="J21" s="8">
        <f t="shared" si="9"/>
        <v>13.750000000000002</v>
      </c>
      <c r="K21" s="8">
        <f t="shared" si="5"/>
        <v>2.0615528128088303</v>
      </c>
      <c r="P21" s="25"/>
      <c r="Q21" s="25"/>
      <c r="R21" s="25"/>
      <c r="S21" s="25"/>
      <c r="T21" s="25"/>
    </row>
    <row r="22" spans="1:20" ht="13.9" x14ac:dyDescent="0.4">
      <c r="A22" s="3" t="s">
        <v>49</v>
      </c>
      <c r="B22" s="2">
        <v>0</v>
      </c>
      <c r="C22" s="2">
        <f t="shared" si="6"/>
        <v>20</v>
      </c>
      <c r="D22" s="2">
        <v>1</v>
      </c>
      <c r="E22" s="2">
        <f t="shared" si="7"/>
        <v>19</v>
      </c>
      <c r="F22" s="2">
        <v>0</v>
      </c>
      <c r="G22" s="2">
        <f t="shared" si="8"/>
        <v>20</v>
      </c>
      <c r="H22" s="2">
        <v>0</v>
      </c>
      <c r="I22" s="2">
        <v>20</v>
      </c>
      <c r="J22" s="10">
        <f t="shared" si="9"/>
        <v>1.25</v>
      </c>
      <c r="K22" s="2">
        <f t="shared" si="5"/>
        <v>0.5</v>
      </c>
    </row>
    <row r="23" spans="1:20" ht="13.9" x14ac:dyDescent="0.4">
      <c r="A23" s="3" t="s">
        <v>29</v>
      </c>
      <c r="B23" s="2">
        <v>0</v>
      </c>
      <c r="C23" s="2">
        <f t="shared" si="6"/>
        <v>20</v>
      </c>
      <c r="D23" s="2">
        <v>0</v>
      </c>
      <c r="E23" s="2">
        <f t="shared" si="7"/>
        <v>20</v>
      </c>
      <c r="F23" s="2">
        <v>2</v>
      </c>
      <c r="G23" s="2">
        <f t="shared" si="8"/>
        <v>18</v>
      </c>
      <c r="H23" s="2">
        <v>0</v>
      </c>
      <c r="I23" s="2">
        <v>20</v>
      </c>
      <c r="J23" s="2">
        <f t="shared" si="9"/>
        <v>2.5</v>
      </c>
      <c r="K23" s="2">
        <f t="shared" si="5"/>
        <v>1</v>
      </c>
    </row>
    <row r="25" spans="1:20" ht="13.9" x14ac:dyDescent="0.4">
      <c r="C25" s="2" t="s">
        <v>22</v>
      </c>
      <c r="E25" s="3" t="s">
        <v>48</v>
      </c>
    </row>
    <row r="26" spans="1:20" x14ac:dyDescent="0.35">
      <c r="A26" s="2" t="s">
        <v>16</v>
      </c>
      <c r="B26" s="2" t="s">
        <v>10</v>
      </c>
      <c r="C26" s="2" t="s">
        <v>11</v>
      </c>
      <c r="D26" s="2" t="s">
        <v>12</v>
      </c>
      <c r="E26" s="2" t="s">
        <v>13</v>
      </c>
      <c r="F26" s="2" t="s">
        <v>14</v>
      </c>
      <c r="G26" s="2" t="s">
        <v>15</v>
      </c>
      <c r="H26" s="2" t="s">
        <v>4</v>
      </c>
      <c r="I26" s="2" t="s">
        <v>3</v>
      </c>
      <c r="J26" s="2" t="s">
        <v>50</v>
      </c>
    </row>
    <row r="27" spans="1:20" x14ac:dyDescent="0.35">
      <c r="A27" s="2" t="s">
        <v>17</v>
      </c>
      <c r="B27" s="2">
        <v>25</v>
      </c>
      <c r="C27" s="2">
        <v>0</v>
      </c>
      <c r="D27" s="2">
        <v>0</v>
      </c>
      <c r="E27" s="2">
        <v>0</v>
      </c>
      <c r="F27" s="2">
        <v>0</v>
      </c>
      <c r="G27" s="2">
        <v>1</v>
      </c>
      <c r="H27" s="2">
        <v>1</v>
      </c>
      <c r="I27" s="2">
        <f>B27-H27</f>
        <v>24</v>
      </c>
      <c r="J27" s="11">
        <f>(H27/B27)*100</f>
        <v>4</v>
      </c>
    </row>
    <row r="28" spans="1:20" x14ac:dyDescent="0.35">
      <c r="A28" s="2" t="s">
        <v>18</v>
      </c>
      <c r="B28" s="2">
        <v>25</v>
      </c>
      <c r="C28" s="2">
        <v>0</v>
      </c>
      <c r="D28" s="2">
        <v>0</v>
      </c>
      <c r="E28" s="2">
        <v>1</v>
      </c>
      <c r="F28" s="2">
        <v>1</v>
      </c>
      <c r="G28" s="2">
        <v>1</v>
      </c>
      <c r="H28" s="2">
        <v>1</v>
      </c>
      <c r="I28" s="2">
        <f t="shared" ref="I28:I31" si="10">B28-H28</f>
        <v>24</v>
      </c>
      <c r="J28" s="11">
        <f t="shared" ref="J28:J31" si="11">(H28/B28)*100</f>
        <v>4</v>
      </c>
    </row>
    <row r="29" spans="1:20" x14ac:dyDescent="0.35">
      <c r="A29" s="2" t="s">
        <v>19</v>
      </c>
      <c r="B29" s="2">
        <v>25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f t="shared" si="10"/>
        <v>25</v>
      </c>
      <c r="J29" s="11">
        <f t="shared" si="11"/>
        <v>0</v>
      </c>
    </row>
    <row r="30" spans="1:20" x14ac:dyDescent="0.35">
      <c r="A30" s="2" t="s">
        <v>20</v>
      </c>
      <c r="B30" s="2">
        <v>25</v>
      </c>
      <c r="C30" s="2">
        <v>0</v>
      </c>
      <c r="D30" s="2">
        <v>0</v>
      </c>
      <c r="E30" s="2">
        <v>0</v>
      </c>
      <c r="F30" s="2">
        <v>1</v>
      </c>
      <c r="G30" s="2">
        <v>1</v>
      </c>
      <c r="H30" s="2">
        <v>1</v>
      </c>
      <c r="I30" s="2">
        <f t="shared" si="10"/>
        <v>24</v>
      </c>
      <c r="J30" s="11">
        <f t="shared" si="11"/>
        <v>4</v>
      </c>
    </row>
    <row r="31" spans="1:20" x14ac:dyDescent="0.35">
      <c r="A31" s="2" t="s">
        <v>21</v>
      </c>
      <c r="B31" s="2">
        <v>25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f t="shared" si="10"/>
        <v>25</v>
      </c>
      <c r="J31" s="11">
        <f t="shared" si="11"/>
        <v>0</v>
      </c>
    </row>
    <row r="32" spans="1:20" ht="15" x14ac:dyDescent="0.4">
      <c r="I32" s="4" t="s">
        <v>33</v>
      </c>
      <c r="J32" s="12">
        <f>AVERAGE(J27:J30)</f>
        <v>3</v>
      </c>
    </row>
    <row r="33" spans="1:10" ht="15" x14ac:dyDescent="0.4">
      <c r="I33" s="4" t="s">
        <v>36</v>
      </c>
      <c r="J33" s="12">
        <f>STDEV(J27:J30)</f>
        <v>2</v>
      </c>
    </row>
    <row r="35" spans="1:10" ht="13.9" x14ac:dyDescent="0.4">
      <c r="A35" s="3" t="s">
        <v>23</v>
      </c>
      <c r="B35" s="3" t="s">
        <v>24</v>
      </c>
      <c r="C35" s="3"/>
      <c r="D35" s="3"/>
      <c r="E35" s="9" t="s">
        <v>34</v>
      </c>
      <c r="F35" s="3"/>
      <c r="G35" s="3"/>
      <c r="H35" s="3"/>
      <c r="I35" s="3"/>
    </row>
    <row r="36" spans="1:10" ht="13.9" x14ac:dyDescent="0.4">
      <c r="A36" s="3" t="s">
        <v>16</v>
      </c>
      <c r="B36" s="3" t="s">
        <v>10</v>
      </c>
      <c r="C36" s="3" t="s">
        <v>11</v>
      </c>
      <c r="D36" s="3" t="s">
        <v>12</v>
      </c>
      <c r="E36" s="3" t="s">
        <v>13</v>
      </c>
      <c r="F36" s="3" t="s">
        <v>14</v>
      </c>
      <c r="G36" s="3" t="s">
        <v>15</v>
      </c>
      <c r="H36" s="3" t="s">
        <v>4</v>
      </c>
      <c r="I36" s="3" t="s">
        <v>3</v>
      </c>
      <c r="J36" s="2" t="s">
        <v>50</v>
      </c>
    </row>
    <row r="37" spans="1:10" x14ac:dyDescent="0.35">
      <c r="A37" s="2" t="s">
        <v>17</v>
      </c>
      <c r="B37" s="2">
        <v>25</v>
      </c>
      <c r="C37" s="2">
        <v>0</v>
      </c>
      <c r="D37" s="2">
        <v>0</v>
      </c>
      <c r="E37" s="2">
        <v>0</v>
      </c>
      <c r="F37" s="2">
        <v>3</v>
      </c>
      <c r="G37" s="2">
        <v>3</v>
      </c>
      <c r="H37" s="2">
        <v>3</v>
      </c>
      <c r="I37" s="2">
        <f>B37-H37</f>
        <v>22</v>
      </c>
      <c r="J37" s="11">
        <f>(H37/B37)*100</f>
        <v>12</v>
      </c>
    </row>
    <row r="38" spans="1:10" x14ac:dyDescent="0.35">
      <c r="A38" s="2" t="s">
        <v>18</v>
      </c>
      <c r="B38" s="2">
        <v>25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</v>
      </c>
      <c r="I38" s="2">
        <f>B38-H38</f>
        <v>24</v>
      </c>
      <c r="J38" s="11">
        <f t="shared" ref="J38:J41" si="12">(H38/B38)*100</f>
        <v>4</v>
      </c>
    </row>
    <row r="39" spans="1:10" x14ac:dyDescent="0.35">
      <c r="A39" s="2" t="s">
        <v>19</v>
      </c>
      <c r="B39" s="2">
        <v>25</v>
      </c>
      <c r="C39" s="2">
        <v>0</v>
      </c>
      <c r="D39" s="2">
        <v>1</v>
      </c>
      <c r="E39" s="2">
        <v>1</v>
      </c>
      <c r="F39" s="2">
        <v>2</v>
      </c>
      <c r="G39" s="2">
        <v>2</v>
      </c>
      <c r="H39" s="2">
        <v>4</v>
      </c>
      <c r="I39" s="2">
        <f t="shared" ref="I39:I41" si="13">B39-H39</f>
        <v>21</v>
      </c>
      <c r="J39" s="11">
        <f t="shared" si="12"/>
        <v>16</v>
      </c>
    </row>
    <row r="40" spans="1:10" x14ac:dyDescent="0.35">
      <c r="A40" s="2" t="s">
        <v>20</v>
      </c>
      <c r="B40" s="2">
        <v>25</v>
      </c>
      <c r="C40" s="2">
        <v>0</v>
      </c>
      <c r="D40" s="2">
        <v>0</v>
      </c>
      <c r="E40" s="2">
        <v>0</v>
      </c>
      <c r="F40" s="2">
        <v>1</v>
      </c>
      <c r="G40" s="2">
        <v>2</v>
      </c>
      <c r="H40" s="2">
        <v>4</v>
      </c>
      <c r="I40" s="2">
        <f>B40-H40</f>
        <v>21</v>
      </c>
      <c r="J40" s="11">
        <f t="shared" si="12"/>
        <v>16</v>
      </c>
    </row>
    <row r="41" spans="1:10" x14ac:dyDescent="0.35">
      <c r="A41" s="2" t="s">
        <v>21</v>
      </c>
      <c r="B41" s="2">
        <v>25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f t="shared" si="13"/>
        <v>25</v>
      </c>
      <c r="J41" s="11">
        <f t="shared" si="12"/>
        <v>0</v>
      </c>
    </row>
    <row r="42" spans="1:10" ht="15" x14ac:dyDescent="0.4">
      <c r="I42" s="4" t="s">
        <v>33</v>
      </c>
      <c r="J42" s="12">
        <f>AVERAGE(J37:J40)</f>
        <v>12</v>
      </c>
    </row>
    <row r="43" spans="1:10" ht="15" x14ac:dyDescent="0.4">
      <c r="I43" s="4" t="s">
        <v>36</v>
      </c>
      <c r="J43" s="12">
        <f>STDEV(J37:J40)</f>
        <v>5.6568542494923806</v>
      </c>
    </row>
    <row r="75" spans="1:10" ht="13.9" x14ac:dyDescent="0.4">
      <c r="A75" s="13"/>
      <c r="B75" s="13"/>
      <c r="C75" s="13"/>
      <c r="D75" s="13"/>
      <c r="E75" s="13"/>
      <c r="F75" s="13"/>
      <c r="G75" s="13"/>
      <c r="H75" s="13"/>
      <c r="I75" s="13"/>
      <c r="J75" s="10"/>
    </row>
    <row r="76" spans="1:10" ht="13.9" x14ac:dyDescent="0.4">
      <c r="A76" s="13"/>
      <c r="B76" s="13"/>
      <c r="C76" s="13"/>
      <c r="D76" s="13"/>
      <c r="E76" s="13"/>
      <c r="F76" s="13"/>
      <c r="G76" s="13"/>
      <c r="H76" s="13"/>
      <c r="I76" s="13"/>
      <c r="J76" s="10"/>
    </row>
    <row r="77" spans="1:10" x14ac:dyDescent="0.35">
      <c r="A77" s="10"/>
      <c r="B77" s="10"/>
      <c r="C77" s="10"/>
      <c r="D77" s="10"/>
      <c r="E77" s="10"/>
      <c r="F77" s="10"/>
      <c r="G77" s="10"/>
      <c r="H77" s="10"/>
      <c r="I77" s="10"/>
      <c r="J77" s="10"/>
    </row>
    <row r="78" spans="1:10" x14ac:dyDescent="0.35">
      <c r="A78" s="10"/>
      <c r="B78" s="10"/>
      <c r="C78" s="10"/>
      <c r="D78" s="10"/>
      <c r="E78" s="10"/>
      <c r="F78" s="10"/>
      <c r="G78" s="10"/>
      <c r="H78" s="10"/>
      <c r="I78" s="10"/>
      <c r="J78" s="10"/>
    </row>
    <row r="79" spans="1:10" x14ac:dyDescent="0.35">
      <c r="A79" s="10"/>
      <c r="B79" s="10"/>
      <c r="C79" s="10"/>
      <c r="D79" s="10"/>
      <c r="E79" s="10"/>
      <c r="F79" s="10"/>
      <c r="G79" s="10"/>
      <c r="H79" s="10"/>
      <c r="I79" s="10"/>
      <c r="J79" s="10"/>
    </row>
    <row r="80" spans="1:10" x14ac:dyDescent="0.35">
      <c r="A80" s="10"/>
      <c r="B80" s="10"/>
      <c r="C80" s="10"/>
      <c r="D80" s="10"/>
      <c r="E80" s="10"/>
      <c r="F80" s="10"/>
      <c r="G80" s="10"/>
      <c r="H80" s="10"/>
      <c r="I80" s="10"/>
      <c r="J80" s="10"/>
    </row>
    <row r="81" spans="1:10" x14ac:dyDescent="0.35">
      <c r="A81" s="10"/>
      <c r="B81" s="10"/>
      <c r="C81" s="10"/>
      <c r="D81" s="10"/>
      <c r="E81" s="10"/>
      <c r="F81" s="10"/>
      <c r="G81" s="10"/>
      <c r="H81" s="10"/>
      <c r="I81" s="10"/>
      <c r="J81" s="10"/>
    </row>
    <row r="82" spans="1:10" x14ac:dyDescent="0.35">
      <c r="A82" s="10"/>
      <c r="B82" s="10"/>
      <c r="C82" s="10"/>
      <c r="D82" s="10"/>
      <c r="E82" s="10"/>
      <c r="F82" s="10"/>
      <c r="G82" s="10"/>
      <c r="H82" s="10"/>
      <c r="I82" s="10"/>
      <c r="J82" s="10"/>
    </row>
    <row r="83" spans="1:10" x14ac:dyDescent="0.35">
      <c r="A83" s="10"/>
      <c r="B83" s="10"/>
      <c r="C83" s="10"/>
      <c r="D83" s="10"/>
      <c r="E83" s="10"/>
      <c r="F83" s="10"/>
      <c r="G83" s="10"/>
      <c r="H83" s="10"/>
      <c r="I83" s="10"/>
      <c r="J83" s="10"/>
    </row>
    <row r="84" spans="1:10" x14ac:dyDescent="0.35">
      <c r="A84" s="10"/>
      <c r="B84" s="10"/>
      <c r="C84" s="10"/>
      <c r="D84" s="10"/>
      <c r="E84" s="10"/>
      <c r="F84" s="10"/>
      <c r="G84" s="10"/>
      <c r="H84" s="10"/>
      <c r="I84" s="10"/>
      <c r="J84" s="10"/>
    </row>
    <row r="85" spans="1:10" ht="13.9" x14ac:dyDescent="0.4">
      <c r="A85" s="13"/>
      <c r="B85" s="13"/>
      <c r="C85" s="13"/>
      <c r="D85" s="13"/>
      <c r="E85" s="14"/>
      <c r="F85" s="13"/>
      <c r="G85" s="13"/>
      <c r="H85" s="13"/>
      <c r="I85" s="13"/>
      <c r="J85" s="10"/>
    </row>
    <row r="86" spans="1:10" ht="13.9" x14ac:dyDescent="0.4">
      <c r="A86" s="13"/>
      <c r="B86" s="13"/>
      <c r="C86" s="13"/>
      <c r="D86" s="13"/>
      <c r="E86" s="13"/>
      <c r="F86" s="13"/>
      <c r="G86" s="13"/>
      <c r="H86" s="13"/>
      <c r="I86" s="13"/>
      <c r="J86" s="10"/>
    </row>
    <row r="87" spans="1:10" x14ac:dyDescent="0.35">
      <c r="A87" s="10"/>
      <c r="B87" s="10"/>
      <c r="C87" s="10"/>
      <c r="D87" s="10"/>
      <c r="E87" s="10"/>
      <c r="F87" s="10"/>
      <c r="G87" s="10"/>
      <c r="H87" s="10"/>
      <c r="I87" s="10"/>
      <c r="J87" s="10"/>
    </row>
    <row r="88" spans="1:10" x14ac:dyDescent="0.35">
      <c r="A88" s="10"/>
      <c r="B88" s="10"/>
      <c r="C88" s="10"/>
      <c r="D88" s="10"/>
      <c r="E88" s="10"/>
      <c r="F88" s="10"/>
      <c r="G88" s="10"/>
      <c r="H88" s="10"/>
      <c r="I88" s="10"/>
      <c r="J88" s="10"/>
    </row>
    <row r="89" spans="1:10" x14ac:dyDescent="0.35">
      <c r="A89" s="10"/>
      <c r="B89" s="10"/>
      <c r="C89" s="10"/>
      <c r="D89" s="10"/>
      <c r="E89" s="10"/>
      <c r="F89" s="10"/>
      <c r="G89" s="10"/>
      <c r="H89" s="10"/>
      <c r="I89" s="10"/>
      <c r="J89" s="10"/>
    </row>
    <row r="90" spans="1:10" x14ac:dyDescent="0.35">
      <c r="A90" s="10"/>
      <c r="B90" s="10"/>
      <c r="C90" s="10"/>
      <c r="D90" s="10"/>
      <c r="E90" s="10"/>
      <c r="F90" s="10"/>
      <c r="G90" s="10"/>
      <c r="H90" s="10"/>
      <c r="I90" s="10"/>
      <c r="J90" s="10"/>
    </row>
    <row r="91" spans="1:10" x14ac:dyDescent="0.35">
      <c r="A91" s="10"/>
      <c r="B91" s="10"/>
      <c r="C91" s="10"/>
      <c r="D91" s="10"/>
      <c r="E91" s="10"/>
      <c r="F91" s="10"/>
      <c r="G91" s="10"/>
      <c r="H91" s="10"/>
      <c r="I91" s="10"/>
      <c r="J91" s="10"/>
    </row>
  </sheetData>
  <mergeCells count="14">
    <mergeCell ref="D6:E6"/>
    <mergeCell ref="A6:A7"/>
    <mergeCell ref="B6:C6"/>
    <mergeCell ref="A16:A17"/>
    <mergeCell ref="B16:C16"/>
    <mergeCell ref="D16:E16"/>
    <mergeCell ref="F16:G16"/>
    <mergeCell ref="H16:I16"/>
    <mergeCell ref="Q17:R17"/>
    <mergeCell ref="S17:T17"/>
    <mergeCell ref="F6:G6"/>
    <mergeCell ref="H6:I6"/>
    <mergeCell ref="J6:J7"/>
    <mergeCell ref="J16:J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88"/>
  <sheetViews>
    <sheetView zoomScale="55" zoomScaleNormal="55" workbookViewId="0">
      <selection activeCell="A18" sqref="A18:XFD18"/>
    </sheetView>
  </sheetViews>
  <sheetFormatPr defaultRowHeight="13.5" x14ac:dyDescent="0.35"/>
  <cols>
    <col min="1" max="1" width="28.19921875" style="2" bestFit="1" customWidth="1"/>
    <col min="2" max="2" width="21.1328125" style="2" customWidth="1"/>
    <col min="3" max="3" width="27.9296875" style="2" bestFit="1" customWidth="1"/>
    <col min="4" max="4" width="19" style="2" bestFit="1" customWidth="1"/>
    <col min="5" max="5" width="27.9296875" style="2" bestFit="1" customWidth="1"/>
    <col min="6" max="6" width="13.6640625" style="2" bestFit="1" customWidth="1"/>
    <col min="7" max="7" width="13.73046875" style="2" customWidth="1"/>
    <col min="8" max="8" width="13.6640625" style="2" bestFit="1" customWidth="1"/>
    <col min="9" max="9" width="13.73046875" style="2" bestFit="1" customWidth="1"/>
    <col min="10" max="10" width="24.53125" style="2" bestFit="1" customWidth="1"/>
    <col min="11" max="11" width="13.1328125" style="2" customWidth="1"/>
    <col min="12" max="12" width="17.265625" style="2" customWidth="1"/>
    <col min="13" max="16384" width="9.06640625" style="2"/>
  </cols>
  <sheetData>
    <row r="1" spans="1:21" ht="17.649999999999999" x14ac:dyDescent="0.5">
      <c r="A1" s="15" t="s">
        <v>46</v>
      </c>
      <c r="C1" s="16" t="s">
        <v>0</v>
      </c>
      <c r="U1" s="17"/>
    </row>
    <row r="2" spans="1:21" ht="17.649999999999999" x14ac:dyDescent="0.5">
      <c r="C2" s="16" t="s">
        <v>1</v>
      </c>
    </row>
    <row r="3" spans="1:21" ht="15.75" customHeight="1" x14ac:dyDescent="0.5">
      <c r="C3" s="16" t="s">
        <v>2</v>
      </c>
    </row>
    <row r="4" spans="1:21" ht="21.75" customHeight="1" x14ac:dyDescent="0.4">
      <c r="A4" s="3"/>
      <c r="B4" s="3"/>
      <c r="C4" s="3" t="s">
        <v>48</v>
      </c>
      <c r="D4" s="3"/>
      <c r="E4" s="3"/>
      <c r="F4" s="3"/>
      <c r="G4" s="3"/>
      <c r="H4" s="3"/>
      <c r="I4" s="3"/>
      <c r="J4" s="3"/>
    </row>
    <row r="5" spans="1:21" ht="13.9" x14ac:dyDescent="0.4">
      <c r="A5" s="29" t="s">
        <v>9</v>
      </c>
      <c r="B5" s="28" t="s">
        <v>8</v>
      </c>
      <c r="C5" s="28"/>
      <c r="D5" s="28" t="s">
        <v>5</v>
      </c>
      <c r="E5" s="28"/>
      <c r="F5" s="28" t="s">
        <v>6</v>
      </c>
      <c r="G5" s="28"/>
      <c r="H5" s="28" t="s">
        <v>7</v>
      </c>
      <c r="I5" s="28"/>
      <c r="J5" s="29" t="s">
        <v>26</v>
      </c>
    </row>
    <row r="6" spans="1:21" ht="13.9" x14ac:dyDescent="0.4">
      <c r="A6" s="29"/>
      <c r="B6" s="3" t="s">
        <v>4</v>
      </c>
      <c r="C6" s="3" t="s">
        <v>3</v>
      </c>
      <c r="D6" s="3" t="s">
        <v>4</v>
      </c>
      <c r="E6" s="3" t="s">
        <v>3</v>
      </c>
      <c r="F6" s="3" t="s">
        <v>4</v>
      </c>
      <c r="G6" s="3" t="s">
        <v>3</v>
      </c>
      <c r="H6" s="3" t="s">
        <v>4</v>
      </c>
      <c r="I6" s="3" t="s">
        <v>3</v>
      </c>
      <c r="J6" s="29"/>
      <c r="K6" s="8" t="s">
        <v>35</v>
      </c>
    </row>
    <row r="7" spans="1:21" ht="15" customHeight="1" x14ac:dyDescent="0.35">
      <c r="A7" s="2">
        <v>100</v>
      </c>
      <c r="B7" s="2">
        <v>9</v>
      </c>
      <c r="C7" s="2">
        <v>11</v>
      </c>
      <c r="D7" s="2">
        <v>10</v>
      </c>
      <c r="E7" s="2">
        <v>10</v>
      </c>
      <c r="F7" s="2">
        <v>6</v>
      </c>
      <c r="G7" s="2">
        <v>14</v>
      </c>
      <c r="H7" s="2">
        <v>16</v>
      </c>
      <c r="I7" s="2">
        <v>4</v>
      </c>
      <c r="J7" s="8">
        <f>(B7+D7+F7+H7)/80*100</f>
        <v>51.249999999999993</v>
      </c>
      <c r="K7" s="8">
        <f t="shared" ref="K7:K10" si="0">STDEV(B7,D7,F7,H7)</f>
        <v>4.1932485418030412</v>
      </c>
    </row>
    <row r="8" spans="1:21" x14ac:dyDescent="0.35">
      <c r="A8" s="2">
        <v>50</v>
      </c>
      <c r="B8" s="2">
        <v>5</v>
      </c>
      <c r="C8" s="2">
        <v>15</v>
      </c>
      <c r="D8" s="2">
        <v>1</v>
      </c>
      <c r="E8" s="2">
        <v>19</v>
      </c>
      <c r="F8" s="2">
        <v>7</v>
      </c>
      <c r="G8" s="2">
        <v>13</v>
      </c>
      <c r="H8" s="2">
        <v>2</v>
      </c>
      <c r="I8" s="2">
        <v>18</v>
      </c>
      <c r="J8" s="8">
        <f>(B8+D8+F8+H8)/80*100</f>
        <v>18.75</v>
      </c>
      <c r="K8" s="8">
        <f t="shared" si="0"/>
        <v>2.753785273643051</v>
      </c>
    </row>
    <row r="9" spans="1:21" ht="16.149999999999999" customHeight="1" x14ac:dyDescent="0.35">
      <c r="A9" s="2">
        <v>25</v>
      </c>
      <c r="B9" s="2">
        <v>0</v>
      </c>
      <c r="C9" s="2">
        <v>20</v>
      </c>
      <c r="D9" s="2">
        <v>3</v>
      </c>
      <c r="E9" s="2">
        <v>17</v>
      </c>
      <c r="F9" s="2">
        <v>1</v>
      </c>
      <c r="G9" s="2">
        <v>19</v>
      </c>
      <c r="H9" s="2">
        <v>0</v>
      </c>
      <c r="I9" s="2">
        <v>20</v>
      </c>
      <c r="J9" s="8">
        <f t="shared" ref="J9:J10" si="1">(B9+D9+F9+H9)/80*100</f>
        <v>5</v>
      </c>
      <c r="K9" s="8">
        <f t="shared" si="0"/>
        <v>1.4142135623730951</v>
      </c>
    </row>
    <row r="10" spans="1:21" x14ac:dyDescent="0.35">
      <c r="A10" s="2">
        <v>12.5</v>
      </c>
      <c r="B10" s="2">
        <v>0</v>
      </c>
      <c r="C10" s="2">
        <v>20</v>
      </c>
      <c r="D10" s="2">
        <v>3</v>
      </c>
      <c r="E10" s="2">
        <v>17</v>
      </c>
      <c r="F10" s="2">
        <v>0</v>
      </c>
      <c r="G10" s="2">
        <v>20</v>
      </c>
      <c r="H10" s="2">
        <v>0</v>
      </c>
      <c r="I10" s="2">
        <v>20</v>
      </c>
      <c r="J10" s="8">
        <f t="shared" si="1"/>
        <v>3.75</v>
      </c>
      <c r="K10" s="8">
        <f t="shared" si="0"/>
        <v>1.5</v>
      </c>
    </row>
    <row r="11" spans="1:21" ht="13.9" x14ac:dyDescent="0.4">
      <c r="A11" s="3" t="s">
        <v>49</v>
      </c>
      <c r="B11" s="2">
        <v>0</v>
      </c>
      <c r="C11" s="2">
        <v>20</v>
      </c>
      <c r="D11" s="2">
        <v>0</v>
      </c>
      <c r="E11" s="2">
        <v>20</v>
      </c>
      <c r="F11" s="2">
        <v>2</v>
      </c>
      <c r="G11" s="2">
        <v>18</v>
      </c>
      <c r="J11" s="2">
        <f>(B11+D11+F11)/60*100</f>
        <v>3.3333333333333335</v>
      </c>
    </row>
    <row r="12" spans="1:21" ht="13.9" x14ac:dyDescent="0.4">
      <c r="A12" s="3" t="s">
        <v>29</v>
      </c>
      <c r="B12" s="2">
        <v>0</v>
      </c>
      <c r="C12" s="2">
        <v>20</v>
      </c>
      <c r="D12" s="2">
        <v>1</v>
      </c>
      <c r="E12" s="2">
        <v>19</v>
      </c>
      <c r="F12" s="2">
        <v>0</v>
      </c>
      <c r="G12" s="2">
        <v>20</v>
      </c>
      <c r="J12" s="2">
        <f>(B12+D12+F12)/60*100</f>
        <v>1.6666666666666667</v>
      </c>
    </row>
    <row r="13" spans="1:21" ht="15" x14ac:dyDescent="0.4">
      <c r="C13" s="18"/>
    </row>
    <row r="14" spans="1:21" ht="13.9" x14ac:dyDescent="0.4">
      <c r="A14" s="3"/>
      <c r="B14" s="3"/>
      <c r="C14" s="3" t="s">
        <v>37</v>
      </c>
      <c r="D14" s="3"/>
      <c r="E14" s="3" t="s">
        <v>30</v>
      </c>
      <c r="F14" s="3"/>
      <c r="G14" s="3"/>
      <c r="H14" s="3"/>
      <c r="I14" s="3"/>
    </row>
    <row r="15" spans="1:21" ht="13.9" x14ac:dyDescent="0.4">
      <c r="A15" s="3"/>
      <c r="B15" s="3"/>
      <c r="C15" s="9" t="s">
        <v>25</v>
      </c>
      <c r="D15" s="3"/>
      <c r="E15" s="3"/>
      <c r="F15" s="3"/>
      <c r="G15" s="3"/>
      <c r="H15" s="3"/>
      <c r="I15" s="3"/>
    </row>
    <row r="16" spans="1:21" ht="13.9" x14ac:dyDescent="0.4">
      <c r="A16" s="29" t="s">
        <v>9</v>
      </c>
      <c r="B16" s="28" t="s">
        <v>8</v>
      </c>
      <c r="C16" s="28"/>
      <c r="D16" s="28" t="s">
        <v>5</v>
      </c>
      <c r="E16" s="28"/>
      <c r="F16" s="28" t="s">
        <v>6</v>
      </c>
      <c r="G16" s="28"/>
      <c r="H16" s="28" t="s">
        <v>7</v>
      </c>
      <c r="I16" s="28"/>
      <c r="J16" s="30" t="s">
        <v>26</v>
      </c>
    </row>
    <row r="17" spans="1:13" ht="13.9" x14ac:dyDescent="0.4">
      <c r="A17" s="29"/>
      <c r="B17" s="3" t="s">
        <v>4</v>
      </c>
      <c r="C17" s="3" t="s">
        <v>3</v>
      </c>
      <c r="D17" s="3" t="s">
        <v>4</v>
      </c>
      <c r="E17" s="3" t="s">
        <v>3</v>
      </c>
      <c r="F17" s="3" t="s">
        <v>4</v>
      </c>
      <c r="G17" s="3" t="s">
        <v>3</v>
      </c>
      <c r="H17" s="3" t="s">
        <v>4</v>
      </c>
      <c r="I17" s="3" t="s">
        <v>3</v>
      </c>
      <c r="J17" s="30"/>
      <c r="K17" s="8" t="s">
        <v>35</v>
      </c>
    </row>
    <row r="18" spans="1:13" x14ac:dyDescent="0.35">
      <c r="A18" s="2">
        <v>100</v>
      </c>
      <c r="B18" s="2">
        <v>11</v>
      </c>
      <c r="C18" s="2">
        <v>9</v>
      </c>
      <c r="D18" s="2">
        <v>11</v>
      </c>
      <c r="E18" s="2">
        <v>9</v>
      </c>
      <c r="F18" s="2">
        <v>13</v>
      </c>
      <c r="G18" s="2">
        <v>7</v>
      </c>
      <c r="H18" s="2">
        <v>7</v>
      </c>
      <c r="I18" s="2">
        <v>13</v>
      </c>
      <c r="J18" s="8">
        <f>(B18+D18+F18+H18)/80*100</f>
        <v>52.5</v>
      </c>
      <c r="K18" s="8">
        <f t="shared" ref="K18:K21" si="2">STDEV(B18,D18,F18,H18)</f>
        <v>2.5166114784235831</v>
      </c>
    </row>
    <row r="19" spans="1:13" x14ac:dyDescent="0.35">
      <c r="A19" s="2">
        <v>50</v>
      </c>
      <c r="B19" s="2">
        <v>8</v>
      </c>
      <c r="C19" s="2">
        <v>12</v>
      </c>
      <c r="D19" s="2">
        <v>5</v>
      </c>
      <c r="E19" s="2">
        <v>15</v>
      </c>
      <c r="F19" s="2">
        <v>9</v>
      </c>
      <c r="G19" s="2">
        <v>11</v>
      </c>
      <c r="H19" s="2">
        <v>4</v>
      </c>
      <c r="I19" s="2">
        <v>16</v>
      </c>
      <c r="J19" s="8">
        <f>(B19+D19+F19+H19)/80*100</f>
        <v>32.5</v>
      </c>
      <c r="K19" s="8">
        <f t="shared" si="2"/>
        <v>2.3804761428476167</v>
      </c>
    </row>
    <row r="20" spans="1:13" x14ac:dyDescent="0.35">
      <c r="A20" s="2">
        <v>25</v>
      </c>
      <c r="B20" s="2">
        <v>2</v>
      </c>
      <c r="C20" s="2">
        <v>18</v>
      </c>
      <c r="D20" s="2">
        <v>5</v>
      </c>
      <c r="E20" s="2">
        <v>15</v>
      </c>
      <c r="F20" s="2">
        <v>6</v>
      </c>
      <c r="G20" s="2">
        <v>14</v>
      </c>
      <c r="H20" s="2">
        <v>1</v>
      </c>
      <c r="I20" s="2">
        <v>19</v>
      </c>
      <c r="J20" s="8">
        <f t="shared" ref="J20:J21" si="3">(B20+D20+F20+H20)/80*100</f>
        <v>17.5</v>
      </c>
      <c r="K20" s="8">
        <f t="shared" si="2"/>
        <v>2.3804761428476167</v>
      </c>
    </row>
    <row r="21" spans="1:13" x14ac:dyDescent="0.35">
      <c r="A21" s="2">
        <v>12.5</v>
      </c>
      <c r="B21" s="2">
        <v>2</v>
      </c>
      <c r="C21" s="2">
        <v>18</v>
      </c>
      <c r="D21" s="2">
        <v>1</v>
      </c>
      <c r="E21" s="2">
        <v>19</v>
      </c>
      <c r="F21" s="2">
        <v>1</v>
      </c>
      <c r="G21" s="2">
        <v>19</v>
      </c>
      <c r="H21" s="2">
        <v>3</v>
      </c>
      <c r="I21" s="2">
        <v>17</v>
      </c>
      <c r="J21" s="8">
        <f t="shared" si="3"/>
        <v>8.75</v>
      </c>
      <c r="K21" s="8">
        <f t="shared" si="2"/>
        <v>0.9574271077563381</v>
      </c>
    </row>
    <row r="22" spans="1:13" ht="15" x14ac:dyDescent="0.4">
      <c r="A22" s="3" t="s">
        <v>49</v>
      </c>
      <c r="B22" s="2">
        <v>0</v>
      </c>
      <c r="C22" s="2">
        <v>20</v>
      </c>
      <c r="D22" s="2">
        <v>0</v>
      </c>
      <c r="E22" s="2">
        <v>20</v>
      </c>
      <c r="F22" s="2">
        <v>1</v>
      </c>
      <c r="G22" s="2">
        <v>19</v>
      </c>
      <c r="J22" s="2">
        <f>(B22+D22+F22)/60*100</f>
        <v>1.6666666666666667</v>
      </c>
      <c r="M22" s="18"/>
    </row>
    <row r="23" spans="1:13" ht="13.9" x14ac:dyDescent="0.4">
      <c r="A23" s="3" t="s">
        <v>29</v>
      </c>
      <c r="B23" s="2">
        <v>0</v>
      </c>
      <c r="C23" s="2">
        <v>20</v>
      </c>
      <c r="D23" s="2">
        <v>0</v>
      </c>
      <c r="E23" s="2">
        <v>20</v>
      </c>
      <c r="F23" s="2">
        <v>2</v>
      </c>
      <c r="G23" s="2">
        <v>18</v>
      </c>
      <c r="J23" s="2">
        <f>(B23+D23+F23)/60*100</f>
        <v>3.3333333333333335</v>
      </c>
    </row>
    <row r="25" spans="1:13" ht="17.649999999999999" x14ac:dyDescent="0.5">
      <c r="D25" s="16" t="s">
        <v>43</v>
      </c>
    </row>
    <row r="27" spans="1:13" ht="13.9" x14ac:dyDescent="0.4">
      <c r="C27" s="3" t="s">
        <v>24</v>
      </c>
      <c r="E27" s="3" t="s">
        <v>48</v>
      </c>
    </row>
    <row r="28" spans="1:13" ht="13.9" x14ac:dyDescent="0.4">
      <c r="A28" s="2" t="s">
        <v>16</v>
      </c>
      <c r="B28" s="2" t="s">
        <v>10</v>
      </c>
      <c r="C28" s="2" t="s">
        <v>11</v>
      </c>
      <c r="D28" s="2" t="s">
        <v>12</v>
      </c>
      <c r="E28" s="2" t="s">
        <v>13</v>
      </c>
      <c r="F28" s="2" t="s">
        <v>14</v>
      </c>
      <c r="G28" s="2" t="s">
        <v>15</v>
      </c>
      <c r="H28" s="2" t="s">
        <v>4</v>
      </c>
      <c r="I28" s="2" t="s">
        <v>3</v>
      </c>
      <c r="J28" s="3" t="s">
        <v>38</v>
      </c>
    </row>
    <row r="29" spans="1:13" x14ac:dyDescent="0.35">
      <c r="A29" s="2" t="s">
        <v>17</v>
      </c>
      <c r="B29" s="2">
        <v>22</v>
      </c>
      <c r="C29" s="2">
        <v>0</v>
      </c>
      <c r="D29" s="2">
        <v>0</v>
      </c>
      <c r="E29" s="2">
        <v>0</v>
      </c>
      <c r="F29" s="2">
        <v>0</v>
      </c>
      <c r="G29" s="2">
        <v>1</v>
      </c>
      <c r="H29" s="2">
        <v>1</v>
      </c>
      <c r="I29" s="2">
        <f>B29-H29</f>
        <v>21</v>
      </c>
      <c r="J29" s="11">
        <f>(H29/B29)*100</f>
        <v>4.5454545454545459</v>
      </c>
    </row>
    <row r="30" spans="1:13" x14ac:dyDescent="0.35">
      <c r="A30" s="2" t="s">
        <v>18</v>
      </c>
      <c r="B30" s="2">
        <v>24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</v>
      </c>
      <c r="I30" s="2">
        <f t="shared" ref="I30:I33" si="4">B30-H30</f>
        <v>22</v>
      </c>
      <c r="J30" s="11">
        <f>(H30/B30)*100</f>
        <v>8.3333333333333321</v>
      </c>
    </row>
    <row r="31" spans="1:13" x14ac:dyDescent="0.35">
      <c r="A31" s="2" t="s">
        <v>19</v>
      </c>
      <c r="B31" s="2">
        <v>25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3</v>
      </c>
      <c r="I31" s="2">
        <f t="shared" si="4"/>
        <v>22</v>
      </c>
      <c r="J31" s="11">
        <f>(H31/B31)*100</f>
        <v>12</v>
      </c>
    </row>
    <row r="32" spans="1:13" x14ac:dyDescent="0.35">
      <c r="A32" s="2" t="s">
        <v>20</v>
      </c>
      <c r="B32" s="2">
        <v>25</v>
      </c>
      <c r="C32" s="2">
        <v>1</v>
      </c>
      <c r="D32" s="2">
        <v>1</v>
      </c>
      <c r="E32" s="2">
        <v>1</v>
      </c>
      <c r="F32" s="2">
        <v>2</v>
      </c>
      <c r="G32" s="2">
        <v>3</v>
      </c>
      <c r="H32" s="2">
        <v>4</v>
      </c>
      <c r="I32" s="2">
        <f t="shared" si="4"/>
        <v>21</v>
      </c>
      <c r="J32" s="11">
        <f>(H32/B32)*100</f>
        <v>16</v>
      </c>
    </row>
    <row r="33" spans="1:16" x14ac:dyDescent="0.35">
      <c r="A33" s="2" t="s">
        <v>21</v>
      </c>
      <c r="B33" s="2">
        <v>20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f t="shared" si="4"/>
        <v>20</v>
      </c>
      <c r="J33" s="11">
        <f>(H33/B33)*100</f>
        <v>0</v>
      </c>
    </row>
    <row r="34" spans="1:16" ht="15" x14ac:dyDescent="0.4">
      <c r="I34" s="4" t="s">
        <v>33</v>
      </c>
      <c r="J34" s="12">
        <f>AVERAGE(J29:J32)</f>
        <v>10.219696969696969</v>
      </c>
    </row>
    <row r="35" spans="1:16" ht="15" x14ac:dyDescent="0.4">
      <c r="I35" s="4" t="s">
        <v>36</v>
      </c>
      <c r="J35" s="12">
        <f>STDEV(J29:J32)</f>
        <v>4.9104235003885428</v>
      </c>
      <c r="L35" s="3"/>
      <c r="M35" s="3"/>
      <c r="N35" s="3"/>
      <c r="O35" s="3"/>
      <c r="P35" s="3"/>
    </row>
    <row r="37" spans="1:16" ht="13.9" x14ac:dyDescent="0.4">
      <c r="A37" s="3" t="s">
        <v>23</v>
      </c>
      <c r="B37" s="3" t="s">
        <v>24</v>
      </c>
      <c r="C37" s="3"/>
      <c r="D37" s="3"/>
      <c r="E37" s="9" t="s">
        <v>21</v>
      </c>
      <c r="F37" s="3"/>
      <c r="G37" s="3"/>
      <c r="H37" s="3"/>
      <c r="I37" s="3"/>
    </row>
    <row r="38" spans="1:16" ht="13.9" x14ac:dyDescent="0.4">
      <c r="A38" s="3" t="s">
        <v>16</v>
      </c>
      <c r="B38" s="3" t="s">
        <v>10</v>
      </c>
      <c r="C38" s="3" t="s">
        <v>11</v>
      </c>
      <c r="D38" s="3" t="s">
        <v>12</v>
      </c>
      <c r="E38" s="3" t="s">
        <v>13</v>
      </c>
      <c r="F38" s="3" t="s">
        <v>14</v>
      </c>
      <c r="G38" s="3" t="s">
        <v>15</v>
      </c>
      <c r="H38" s="3" t="s">
        <v>4</v>
      </c>
      <c r="I38" s="3" t="s">
        <v>3</v>
      </c>
      <c r="J38" s="3" t="s">
        <v>38</v>
      </c>
    </row>
    <row r="39" spans="1:16" x14ac:dyDescent="0.35">
      <c r="A39" s="2" t="s">
        <v>17</v>
      </c>
      <c r="B39" s="2">
        <v>25</v>
      </c>
      <c r="C39" s="2">
        <v>0</v>
      </c>
      <c r="D39" s="2">
        <v>0</v>
      </c>
      <c r="E39" s="2">
        <v>1</v>
      </c>
      <c r="F39" s="2">
        <v>0</v>
      </c>
      <c r="G39" s="2">
        <v>7</v>
      </c>
      <c r="H39" s="2">
        <v>6</v>
      </c>
      <c r="I39" s="2">
        <v>19</v>
      </c>
      <c r="J39" s="11">
        <f>(H39/B39)*100</f>
        <v>24</v>
      </c>
    </row>
    <row r="40" spans="1:16" x14ac:dyDescent="0.35">
      <c r="A40" s="2" t="s">
        <v>18</v>
      </c>
      <c r="B40" s="2">
        <v>25</v>
      </c>
      <c r="C40" s="2">
        <v>0</v>
      </c>
      <c r="D40" s="2">
        <v>0</v>
      </c>
      <c r="E40" s="2">
        <v>1</v>
      </c>
      <c r="F40" s="2">
        <v>2</v>
      </c>
      <c r="G40" s="2">
        <v>2</v>
      </c>
      <c r="H40" s="2">
        <v>4</v>
      </c>
      <c r="I40" s="2">
        <v>21</v>
      </c>
      <c r="J40" s="11">
        <f t="shared" ref="J40:J43" si="5">(H40/B40)*100</f>
        <v>16</v>
      </c>
    </row>
    <row r="41" spans="1:16" x14ac:dyDescent="0.35">
      <c r="A41" s="2" t="s">
        <v>19</v>
      </c>
      <c r="B41" s="2">
        <v>25</v>
      </c>
      <c r="C41" s="2">
        <v>0</v>
      </c>
      <c r="D41" s="2">
        <v>0</v>
      </c>
      <c r="E41" s="2">
        <v>1</v>
      </c>
      <c r="F41" s="2">
        <v>3</v>
      </c>
      <c r="G41" s="2">
        <v>4</v>
      </c>
      <c r="H41" s="2">
        <v>6</v>
      </c>
      <c r="I41" s="2">
        <f t="shared" ref="I41:I43" si="6">B41-H41</f>
        <v>19</v>
      </c>
      <c r="J41" s="11">
        <f t="shared" si="5"/>
        <v>24</v>
      </c>
    </row>
    <row r="42" spans="1:16" x14ac:dyDescent="0.35">
      <c r="A42" s="2" t="s">
        <v>20</v>
      </c>
      <c r="B42" s="2">
        <v>25</v>
      </c>
      <c r="C42" s="2">
        <v>0</v>
      </c>
      <c r="D42" s="2">
        <v>0</v>
      </c>
      <c r="E42" s="2">
        <v>2</v>
      </c>
      <c r="F42" s="2">
        <v>1</v>
      </c>
      <c r="G42" s="2">
        <v>5</v>
      </c>
      <c r="H42" s="2">
        <v>4</v>
      </c>
      <c r="I42" s="2">
        <f>B42-H42</f>
        <v>21</v>
      </c>
      <c r="J42" s="11">
        <f t="shared" si="5"/>
        <v>16</v>
      </c>
    </row>
    <row r="43" spans="1:16" x14ac:dyDescent="0.35">
      <c r="A43" s="2" t="s">
        <v>21</v>
      </c>
      <c r="B43" s="2">
        <v>25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</v>
      </c>
      <c r="I43" s="2">
        <f t="shared" si="6"/>
        <v>24</v>
      </c>
      <c r="J43" s="11">
        <f t="shared" si="5"/>
        <v>4</v>
      </c>
    </row>
    <row r="44" spans="1:16" ht="15" x14ac:dyDescent="0.4">
      <c r="I44" s="4" t="s">
        <v>33</v>
      </c>
      <c r="J44" s="12">
        <f>AVERAGE(J39:J42)</f>
        <v>20</v>
      </c>
    </row>
    <row r="45" spans="1:16" ht="15" x14ac:dyDescent="0.4">
      <c r="I45" s="4" t="s">
        <v>36</v>
      </c>
      <c r="J45" s="12">
        <f>STDEV(J39:J42)</f>
        <v>4.6188021535170058</v>
      </c>
    </row>
    <row r="61" ht="15" customHeight="1" x14ac:dyDescent="0.35"/>
    <row r="72" spans="1:9" ht="13.9" x14ac:dyDescent="0.4">
      <c r="A72" s="13"/>
      <c r="B72" s="13"/>
      <c r="C72" s="13"/>
      <c r="D72" s="13"/>
      <c r="E72" s="13"/>
      <c r="F72" s="13"/>
      <c r="G72" s="13"/>
      <c r="H72" s="13"/>
      <c r="I72" s="13"/>
    </row>
    <row r="73" spans="1:9" ht="13.9" x14ac:dyDescent="0.4">
      <c r="A73" s="13"/>
      <c r="B73" s="13"/>
      <c r="C73" s="13"/>
      <c r="D73" s="13"/>
      <c r="E73" s="13"/>
      <c r="F73" s="13"/>
      <c r="G73" s="13"/>
      <c r="H73" s="13"/>
      <c r="I73" s="13"/>
    </row>
    <row r="74" spans="1:9" x14ac:dyDescent="0.35">
      <c r="A74" s="10"/>
      <c r="B74" s="10"/>
      <c r="C74" s="10"/>
      <c r="D74" s="10"/>
      <c r="E74" s="10"/>
      <c r="F74" s="10"/>
      <c r="G74" s="10"/>
      <c r="H74" s="10"/>
      <c r="I74" s="10"/>
    </row>
    <row r="75" spans="1:9" x14ac:dyDescent="0.35">
      <c r="A75" s="10"/>
      <c r="B75" s="10"/>
      <c r="C75" s="10"/>
      <c r="D75" s="10"/>
      <c r="E75" s="10"/>
      <c r="F75" s="10"/>
      <c r="G75" s="10"/>
      <c r="H75" s="10"/>
      <c r="I75" s="10"/>
    </row>
    <row r="76" spans="1:9" x14ac:dyDescent="0.35">
      <c r="A76" s="10"/>
      <c r="B76" s="10"/>
      <c r="C76" s="10"/>
      <c r="D76" s="10"/>
      <c r="E76" s="10"/>
      <c r="F76" s="10"/>
      <c r="G76" s="10"/>
      <c r="H76" s="10"/>
      <c r="I76" s="10"/>
    </row>
    <row r="77" spans="1:9" x14ac:dyDescent="0.35">
      <c r="A77" s="10"/>
      <c r="B77" s="10"/>
      <c r="C77" s="10"/>
      <c r="D77" s="10"/>
      <c r="E77" s="10"/>
      <c r="F77" s="10"/>
      <c r="G77" s="10"/>
      <c r="H77" s="10"/>
      <c r="I77" s="10"/>
    </row>
    <row r="78" spans="1:9" x14ac:dyDescent="0.35">
      <c r="A78" s="10"/>
      <c r="B78" s="10"/>
      <c r="C78" s="10"/>
      <c r="D78" s="10"/>
      <c r="E78" s="10"/>
      <c r="F78" s="10"/>
      <c r="G78" s="10"/>
      <c r="H78" s="10"/>
      <c r="I78" s="10"/>
    </row>
    <row r="79" spans="1:9" x14ac:dyDescent="0.35">
      <c r="A79" s="10"/>
      <c r="B79" s="10"/>
      <c r="C79" s="10"/>
      <c r="D79" s="10"/>
      <c r="E79" s="10"/>
      <c r="F79" s="10"/>
      <c r="G79" s="10"/>
      <c r="H79" s="10"/>
      <c r="I79" s="10"/>
    </row>
    <row r="80" spans="1:9" x14ac:dyDescent="0.35">
      <c r="A80" s="10"/>
      <c r="B80" s="10"/>
      <c r="C80" s="10"/>
      <c r="D80" s="10"/>
      <c r="E80" s="10"/>
      <c r="F80" s="10"/>
      <c r="G80" s="10"/>
      <c r="H80" s="10"/>
      <c r="I80" s="10"/>
    </row>
    <row r="81" spans="1:9" x14ac:dyDescent="0.35">
      <c r="A81" s="10"/>
      <c r="B81" s="10"/>
      <c r="C81" s="10"/>
      <c r="D81" s="10"/>
      <c r="E81" s="10"/>
      <c r="F81" s="10"/>
      <c r="G81" s="10"/>
      <c r="H81" s="10"/>
      <c r="I81" s="10"/>
    </row>
    <row r="82" spans="1:9" ht="13.9" x14ac:dyDescent="0.4">
      <c r="A82" s="13"/>
      <c r="B82" s="13"/>
      <c r="C82" s="13"/>
      <c r="D82" s="13"/>
      <c r="E82" s="14"/>
      <c r="F82" s="13"/>
      <c r="G82" s="13"/>
      <c r="H82" s="13"/>
      <c r="I82" s="13"/>
    </row>
    <row r="83" spans="1:9" ht="13.9" x14ac:dyDescent="0.4">
      <c r="A83" s="13"/>
      <c r="B83" s="13"/>
      <c r="C83" s="13"/>
      <c r="D83" s="13"/>
      <c r="E83" s="13"/>
      <c r="F83" s="13"/>
      <c r="G83" s="13"/>
      <c r="H83" s="13"/>
      <c r="I83" s="13"/>
    </row>
    <row r="84" spans="1:9" x14ac:dyDescent="0.35">
      <c r="A84" s="10"/>
      <c r="B84" s="10"/>
      <c r="C84" s="10"/>
      <c r="D84" s="10"/>
      <c r="E84" s="10"/>
      <c r="F84" s="10"/>
      <c r="G84" s="10"/>
      <c r="H84" s="10"/>
      <c r="I84" s="10"/>
    </row>
    <row r="85" spans="1:9" x14ac:dyDescent="0.35">
      <c r="A85" s="10"/>
      <c r="B85" s="10"/>
      <c r="C85" s="10"/>
      <c r="D85" s="10"/>
      <c r="E85" s="10"/>
      <c r="F85" s="10"/>
      <c r="G85" s="10"/>
      <c r="H85" s="10"/>
      <c r="I85" s="10"/>
    </row>
    <row r="86" spans="1:9" x14ac:dyDescent="0.35">
      <c r="A86" s="10"/>
      <c r="B86" s="10"/>
      <c r="C86" s="10"/>
      <c r="D86" s="10"/>
      <c r="E86" s="10"/>
      <c r="F86" s="10"/>
      <c r="G86" s="10"/>
      <c r="H86" s="10"/>
      <c r="I86" s="10"/>
    </row>
    <row r="87" spans="1:9" x14ac:dyDescent="0.35">
      <c r="A87" s="10"/>
      <c r="B87" s="10"/>
      <c r="C87" s="10"/>
      <c r="D87" s="10"/>
      <c r="E87" s="10"/>
      <c r="F87" s="10"/>
      <c r="G87" s="10"/>
      <c r="H87" s="10"/>
      <c r="I87" s="10"/>
    </row>
    <row r="88" spans="1:9" x14ac:dyDescent="0.35">
      <c r="A88" s="10"/>
      <c r="B88" s="10"/>
      <c r="C88" s="10"/>
      <c r="D88" s="10"/>
      <c r="E88" s="10"/>
      <c r="F88" s="10"/>
      <c r="G88" s="10"/>
      <c r="H88" s="10"/>
      <c r="I88" s="10"/>
    </row>
  </sheetData>
  <mergeCells count="12">
    <mergeCell ref="J5:J6"/>
    <mergeCell ref="J16:J17"/>
    <mergeCell ref="A5:A6"/>
    <mergeCell ref="H16:I16"/>
    <mergeCell ref="B5:C5"/>
    <mergeCell ref="D5:E5"/>
    <mergeCell ref="F5:G5"/>
    <mergeCell ref="H5:I5"/>
    <mergeCell ref="A16:A17"/>
    <mergeCell ref="B16:C16"/>
    <mergeCell ref="D16:E16"/>
    <mergeCell ref="F16:G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L97"/>
  <sheetViews>
    <sheetView topLeftCell="A4" zoomScale="55" zoomScaleNormal="55" workbookViewId="0">
      <selection activeCell="A22" sqref="A22:XFD22"/>
    </sheetView>
  </sheetViews>
  <sheetFormatPr defaultRowHeight="13.5" x14ac:dyDescent="0.35"/>
  <cols>
    <col min="1" max="1" width="27" style="2" bestFit="1" customWidth="1"/>
    <col min="2" max="2" width="23.19921875" style="2" bestFit="1" customWidth="1"/>
    <col min="3" max="3" width="20.06640625" style="2" bestFit="1" customWidth="1"/>
    <col min="4" max="5" width="27.9296875" style="2" bestFit="1" customWidth="1"/>
    <col min="6" max="6" width="13.73046875" style="2" bestFit="1" customWidth="1"/>
    <col min="7" max="7" width="13.6640625" style="2" bestFit="1" customWidth="1"/>
    <col min="8" max="8" width="13.73046875" style="2" bestFit="1" customWidth="1"/>
    <col min="9" max="9" width="13.6640625" style="2" bestFit="1" customWidth="1"/>
    <col min="10" max="10" width="19.06640625" style="2" bestFit="1" customWidth="1"/>
    <col min="11" max="11" width="24.53125" style="2" bestFit="1" customWidth="1"/>
    <col min="12" max="12" width="13.1328125" style="2" bestFit="1" customWidth="1"/>
    <col min="13" max="16384" width="9.06640625" style="2"/>
  </cols>
  <sheetData>
    <row r="3" spans="1:12" ht="15" x14ac:dyDescent="0.4">
      <c r="D3" s="18" t="s">
        <v>0</v>
      </c>
    </row>
    <row r="4" spans="1:12" ht="17.25" x14ac:dyDescent="0.45">
      <c r="A4" s="1" t="s">
        <v>45</v>
      </c>
      <c r="D4" s="4" t="s">
        <v>1</v>
      </c>
    </row>
    <row r="5" spans="1:12" ht="15" x14ac:dyDescent="0.4">
      <c r="D5" s="4" t="s">
        <v>2</v>
      </c>
    </row>
    <row r="6" spans="1:12" ht="13.9" x14ac:dyDescent="0.4">
      <c r="D6" s="3" t="s">
        <v>48</v>
      </c>
    </row>
    <row r="7" spans="1:12" ht="15" customHeight="1" x14ac:dyDescent="0.4">
      <c r="B7" s="29" t="s">
        <v>9</v>
      </c>
      <c r="C7" s="28" t="s">
        <v>8</v>
      </c>
      <c r="D7" s="28"/>
      <c r="E7" s="28" t="s">
        <v>5</v>
      </c>
      <c r="F7" s="28"/>
      <c r="G7" s="28" t="s">
        <v>6</v>
      </c>
      <c r="H7" s="28"/>
      <c r="I7" s="28" t="s">
        <v>7</v>
      </c>
      <c r="J7" s="28"/>
      <c r="K7" s="31" t="s">
        <v>26</v>
      </c>
    </row>
    <row r="8" spans="1:12" ht="13.9" x14ac:dyDescent="0.4">
      <c r="B8" s="29"/>
      <c r="C8" s="3" t="s">
        <v>4</v>
      </c>
      <c r="D8" s="3" t="s">
        <v>3</v>
      </c>
      <c r="E8" s="3" t="s">
        <v>4</v>
      </c>
      <c r="F8" s="3" t="s">
        <v>3</v>
      </c>
      <c r="G8" s="3" t="s">
        <v>4</v>
      </c>
      <c r="H8" s="3" t="s">
        <v>3</v>
      </c>
      <c r="I8" s="3" t="s">
        <v>4</v>
      </c>
      <c r="J8" s="3" t="s">
        <v>3</v>
      </c>
      <c r="K8" s="31"/>
      <c r="L8" s="8" t="s">
        <v>35</v>
      </c>
    </row>
    <row r="9" spans="1:12" x14ac:dyDescent="0.35">
      <c r="B9" s="2">
        <v>100</v>
      </c>
      <c r="C9" s="2">
        <v>4</v>
      </c>
      <c r="D9" s="2">
        <v>16</v>
      </c>
      <c r="E9" s="2">
        <v>6</v>
      </c>
      <c r="F9" s="2">
        <v>14</v>
      </c>
      <c r="G9" s="2">
        <v>8</v>
      </c>
      <c r="H9" s="2">
        <v>12</v>
      </c>
      <c r="I9" s="2">
        <v>2</v>
      </c>
      <c r="J9" s="2">
        <v>18</v>
      </c>
      <c r="K9" s="8">
        <f>(C9+E9+G9+I9)/80*100</f>
        <v>25</v>
      </c>
      <c r="L9" s="8">
        <f t="shared" ref="L9:L12" si="0">STDEV(C9,E9,G9,I9)</f>
        <v>2.5819888974716112</v>
      </c>
    </row>
    <row r="10" spans="1:12" x14ac:dyDescent="0.35">
      <c r="B10" s="2">
        <v>50</v>
      </c>
      <c r="C10" s="2">
        <v>1</v>
      </c>
      <c r="D10" s="2">
        <v>19</v>
      </c>
      <c r="E10" s="2">
        <v>5</v>
      </c>
      <c r="F10" s="2">
        <v>15</v>
      </c>
      <c r="G10" s="2">
        <v>2</v>
      </c>
      <c r="H10" s="2">
        <v>18</v>
      </c>
      <c r="I10" s="2">
        <v>9</v>
      </c>
      <c r="J10" s="2">
        <v>11</v>
      </c>
      <c r="K10" s="8">
        <f>(C10+E10+G10+I10)/80*100</f>
        <v>21.25</v>
      </c>
      <c r="L10" s="8">
        <f t="shared" si="0"/>
        <v>3.5939764421413041</v>
      </c>
    </row>
    <row r="11" spans="1:12" x14ac:dyDescent="0.35">
      <c r="B11" s="2">
        <v>25</v>
      </c>
      <c r="C11" s="2">
        <v>2</v>
      </c>
      <c r="D11" s="2">
        <v>18</v>
      </c>
      <c r="E11" s="2">
        <v>0</v>
      </c>
      <c r="F11" s="2">
        <v>20</v>
      </c>
      <c r="G11" s="2">
        <v>4</v>
      </c>
      <c r="H11" s="2">
        <v>16</v>
      </c>
      <c r="I11" s="2">
        <v>0</v>
      </c>
      <c r="J11" s="2">
        <v>20</v>
      </c>
      <c r="K11" s="8">
        <f t="shared" ref="K11:K12" si="1">(C11+E11+G11+I11)/80*100</f>
        <v>7.5</v>
      </c>
      <c r="L11" s="8">
        <f t="shared" si="0"/>
        <v>1.9148542155126762</v>
      </c>
    </row>
    <row r="12" spans="1:12" x14ac:dyDescent="0.35">
      <c r="B12" s="2">
        <v>12.5</v>
      </c>
      <c r="C12" s="2">
        <v>2</v>
      </c>
      <c r="D12" s="2">
        <v>18</v>
      </c>
      <c r="E12" s="2">
        <v>0</v>
      </c>
      <c r="F12" s="2">
        <v>20</v>
      </c>
      <c r="G12" s="2">
        <v>1</v>
      </c>
      <c r="H12" s="2">
        <v>19</v>
      </c>
      <c r="K12" s="8">
        <f t="shared" si="1"/>
        <v>3.75</v>
      </c>
      <c r="L12" s="8">
        <f t="shared" si="0"/>
        <v>1</v>
      </c>
    </row>
    <row r="13" spans="1:12" ht="13.9" x14ac:dyDescent="0.4">
      <c r="B13" s="3" t="s">
        <v>49</v>
      </c>
      <c r="C13" s="2">
        <v>0</v>
      </c>
      <c r="D13" s="2">
        <v>19</v>
      </c>
      <c r="E13" s="2">
        <v>0</v>
      </c>
      <c r="F13" s="2">
        <v>20</v>
      </c>
      <c r="G13" s="2">
        <v>1</v>
      </c>
      <c r="H13" s="2">
        <v>19</v>
      </c>
      <c r="K13" s="10">
        <f>(C13+E13+G13)/60*100</f>
        <v>1.6666666666666667</v>
      </c>
    </row>
    <row r="14" spans="1:12" ht="13.9" x14ac:dyDescent="0.4">
      <c r="B14" s="3" t="s">
        <v>29</v>
      </c>
      <c r="C14" s="2">
        <v>1</v>
      </c>
      <c r="D14" s="2">
        <v>20</v>
      </c>
      <c r="E14" s="2">
        <v>0</v>
      </c>
      <c r="F14" s="2">
        <v>20</v>
      </c>
      <c r="G14" s="2">
        <v>1</v>
      </c>
      <c r="H14" s="2">
        <v>19</v>
      </c>
      <c r="K14" s="10">
        <f>(C14+E14+G14)/60*100</f>
        <v>3.3333333333333335</v>
      </c>
    </row>
    <row r="16" spans="1:12" x14ac:dyDescent="0.35">
      <c r="E16" s="19" t="s">
        <v>31</v>
      </c>
    </row>
    <row r="17" spans="1:12" ht="13.9" x14ac:dyDescent="0.4">
      <c r="B17" s="29" t="s">
        <v>9</v>
      </c>
      <c r="C17" s="28" t="s">
        <v>8</v>
      </c>
      <c r="D17" s="28"/>
      <c r="E17" s="28" t="s">
        <v>5</v>
      </c>
      <c r="F17" s="28"/>
      <c r="G17" s="28" t="s">
        <v>6</v>
      </c>
      <c r="H17" s="28"/>
      <c r="I17" s="28" t="s">
        <v>7</v>
      </c>
      <c r="J17" s="28"/>
      <c r="K17" s="32" t="s">
        <v>26</v>
      </c>
    </row>
    <row r="18" spans="1:12" ht="13.9" x14ac:dyDescent="0.4">
      <c r="B18" s="29"/>
      <c r="C18" s="3" t="s">
        <v>4</v>
      </c>
      <c r="D18" s="3" t="s">
        <v>3</v>
      </c>
      <c r="E18" s="3" t="s">
        <v>4</v>
      </c>
      <c r="F18" s="3" t="s">
        <v>3</v>
      </c>
      <c r="G18" s="3" t="s">
        <v>4</v>
      </c>
      <c r="H18" s="3" t="s">
        <v>3</v>
      </c>
      <c r="I18" s="3" t="s">
        <v>4</v>
      </c>
      <c r="J18" s="3" t="s">
        <v>3</v>
      </c>
      <c r="K18" s="32"/>
      <c r="L18" s="8" t="s">
        <v>35</v>
      </c>
    </row>
    <row r="19" spans="1:12" x14ac:dyDescent="0.35">
      <c r="B19" s="2">
        <v>100</v>
      </c>
      <c r="C19" s="2">
        <v>4</v>
      </c>
      <c r="D19" s="2">
        <v>18</v>
      </c>
      <c r="E19" s="2">
        <v>6</v>
      </c>
      <c r="F19" s="2">
        <v>14</v>
      </c>
      <c r="G19" s="2">
        <v>7</v>
      </c>
      <c r="H19" s="2">
        <v>13</v>
      </c>
      <c r="I19" s="2">
        <v>7</v>
      </c>
      <c r="J19" s="2">
        <v>13</v>
      </c>
      <c r="K19" s="8">
        <f>(C19+E19+G19+I19)/80*100</f>
        <v>30</v>
      </c>
      <c r="L19" s="8">
        <f t="shared" ref="L19:L22" si="2">STDEV(C19,E19,G19,I19)</f>
        <v>1.4142135623730951</v>
      </c>
    </row>
    <row r="20" spans="1:12" x14ac:dyDescent="0.35">
      <c r="B20" s="2">
        <v>50</v>
      </c>
      <c r="C20" s="2">
        <v>5</v>
      </c>
      <c r="D20" s="2">
        <v>15</v>
      </c>
      <c r="E20" s="2">
        <v>4</v>
      </c>
      <c r="F20" s="2">
        <v>16</v>
      </c>
      <c r="G20" s="2">
        <v>9</v>
      </c>
      <c r="H20" s="2">
        <v>11</v>
      </c>
      <c r="I20" s="2">
        <v>4</v>
      </c>
      <c r="J20" s="2">
        <v>16</v>
      </c>
      <c r="K20" s="8">
        <f>(C20+E20+G20+I20)/80*100</f>
        <v>27.500000000000004</v>
      </c>
      <c r="L20" s="8">
        <f t="shared" si="2"/>
        <v>2.3804761428476167</v>
      </c>
    </row>
    <row r="21" spans="1:12" x14ac:dyDescent="0.35">
      <c r="B21" s="2">
        <v>25</v>
      </c>
      <c r="C21" s="2">
        <v>0</v>
      </c>
      <c r="D21" s="2">
        <v>20</v>
      </c>
      <c r="E21" s="2">
        <v>0</v>
      </c>
      <c r="F21" s="2">
        <v>20</v>
      </c>
      <c r="G21" s="2">
        <v>4</v>
      </c>
      <c r="H21" s="2">
        <v>16</v>
      </c>
      <c r="I21" s="2">
        <v>1</v>
      </c>
      <c r="J21" s="2">
        <v>19</v>
      </c>
      <c r="K21" s="8">
        <f t="shared" ref="K21:K23" si="3">(C21+E21+G21+I21)/80*100</f>
        <v>6.25</v>
      </c>
      <c r="L21" s="8">
        <f t="shared" si="2"/>
        <v>1.8929694486000912</v>
      </c>
    </row>
    <row r="22" spans="1:12" x14ac:dyDescent="0.35">
      <c r="B22" s="2">
        <v>12.5</v>
      </c>
      <c r="C22" s="2">
        <v>2</v>
      </c>
      <c r="D22" s="2">
        <v>18</v>
      </c>
      <c r="E22" s="2">
        <v>0</v>
      </c>
      <c r="F22" s="2">
        <v>20</v>
      </c>
      <c r="G22" s="2">
        <v>3</v>
      </c>
      <c r="H22" s="2">
        <v>17</v>
      </c>
      <c r="I22" s="2">
        <v>0</v>
      </c>
      <c r="J22" s="2">
        <v>20</v>
      </c>
      <c r="K22" s="8">
        <f t="shared" si="3"/>
        <v>6.25</v>
      </c>
      <c r="L22" s="8">
        <f t="shared" si="2"/>
        <v>1.5</v>
      </c>
    </row>
    <row r="23" spans="1:12" ht="13.9" x14ac:dyDescent="0.4">
      <c r="B23" s="3" t="s">
        <v>49</v>
      </c>
      <c r="C23" s="2">
        <v>0</v>
      </c>
      <c r="D23" s="2">
        <v>20</v>
      </c>
      <c r="E23" s="2">
        <v>1</v>
      </c>
      <c r="F23" s="2">
        <v>19</v>
      </c>
      <c r="G23" s="2">
        <v>1</v>
      </c>
      <c r="H23" s="2">
        <v>18</v>
      </c>
      <c r="I23" s="2">
        <v>0</v>
      </c>
      <c r="J23" s="2">
        <v>20</v>
      </c>
      <c r="K23" s="10">
        <f t="shared" si="3"/>
        <v>2.5</v>
      </c>
    </row>
    <row r="24" spans="1:12" ht="13.9" x14ac:dyDescent="0.4">
      <c r="B24" s="3" t="s">
        <v>29</v>
      </c>
      <c r="C24" s="2">
        <v>1</v>
      </c>
      <c r="D24" s="2">
        <v>20</v>
      </c>
      <c r="E24" s="2">
        <v>0</v>
      </c>
      <c r="F24" s="2">
        <v>20</v>
      </c>
      <c r="G24" s="2">
        <v>2</v>
      </c>
      <c r="H24" s="2">
        <v>18</v>
      </c>
      <c r="K24" s="10">
        <f>(C24+E24+G24)/60*100</f>
        <v>5</v>
      </c>
    </row>
    <row r="26" spans="1:12" ht="17.649999999999999" x14ac:dyDescent="0.5">
      <c r="D26" s="16" t="s">
        <v>42</v>
      </c>
    </row>
    <row r="29" spans="1:12" ht="13.9" x14ac:dyDescent="0.4">
      <c r="C29" s="2" t="s">
        <v>24</v>
      </c>
      <c r="E29" s="3" t="s">
        <v>48</v>
      </c>
    </row>
    <row r="30" spans="1:12" ht="13.9" x14ac:dyDescent="0.4">
      <c r="A30" s="2" t="s">
        <v>16</v>
      </c>
      <c r="B30" s="2" t="s">
        <v>10</v>
      </c>
      <c r="C30" s="2" t="s">
        <v>11</v>
      </c>
      <c r="D30" s="2" t="s">
        <v>12</v>
      </c>
      <c r="E30" s="2" t="s">
        <v>13</v>
      </c>
      <c r="F30" s="2" t="s">
        <v>14</v>
      </c>
      <c r="G30" s="2" t="s">
        <v>15</v>
      </c>
      <c r="H30" s="2" t="s">
        <v>4</v>
      </c>
      <c r="I30" s="2" t="s">
        <v>3</v>
      </c>
      <c r="J30" s="3" t="s">
        <v>38</v>
      </c>
    </row>
    <row r="31" spans="1:12" x14ac:dyDescent="0.35">
      <c r="A31" s="2" t="s">
        <v>17</v>
      </c>
      <c r="B31" s="2">
        <v>25</v>
      </c>
      <c r="C31" s="2">
        <v>0</v>
      </c>
      <c r="D31" s="2">
        <v>0</v>
      </c>
      <c r="E31" s="2">
        <v>0</v>
      </c>
      <c r="F31" s="2">
        <v>0</v>
      </c>
      <c r="G31" s="2">
        <v>1</v>
      </c>
      <c r="H31" s="2">
        <v>2</v>
      </c>
      <c r="I31" s="2">
        <f>B31-H31</f>
        <v>23</v>
      </c>
      <c r="J31" s="11">
        <f>(H31/B31)*100</f>
        <v>8</v>
      </c>
    </row>
    <row r="32" spans="1:12" x14ac:dyDescent="0.35">
      <c r="A32" s="2" t="s">
        <v>18</v>
      </c>
      <c r="B32" s="2">
        <v>25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</v>
      </c>
      <c r="I32" s="2">
        <f t="shared" ref="I32:I33" si="4">B32-H32</f>
        <v>24</v>
      </c>
      <c r="J32" s="11">
        <f t="shared" ref="J32:J35" si="5">(H32/B32)*100</f>
        <v>4</v>
      </c>
    </row>
    <row r="33" spans="1:10" x14ac:dyDescent="0.35">
      <c r="A33" s="2" t="s">
        <v>19</v>
      </c>
      <c r="B33" s="2">
        <v>25</v>
      </c>
      <c r="C33" s="2">
        <v>0</v>
      </c>
      <c r="D33" s="2">
        <v>2</v>
      </c>
      <c r="E33" s="2">
        <v>1</v>
      </c>
      <c r="F33" s="2">
        <v>3</v>
      </c>
      <c r="G33" s="2">
        <v>2</v>
      </c>
      <c r="H33" s="2">
        <v>2</v>
      </c>
      <c r="I33" s="2">
        <f t="shared" si="4"/>
        <v>23</v>
      </c>
      <c r="J33" s="11">
        <f t="shared" si="5"/>
        <v>8</v>
      </c>
    </row>
    <row r="34" spans="1:10" x14ac:dyDescent="0.35">
      <c r="A34" s="2" t="s">
        <v>20</v>
      </c>
      <c r="B34" s="2">
        <v>25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2</v>
      </c>
      <c r="I34" s="2">
        <v>23</v>
      </c>
      <c r="J34" s="11">
        <f t="shared" si="5"/>
        <v>8</v>
      </c>
    </row>
    <row r="35" spans="1:10" ht="15" customHeight="1" x14ac:dyDescent="0.35">
      <c r="A35" s="2" t="s">
        <v>21</v>
      </c>
      <c r="B35" s="2">
        <v>20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20</v>
      </c>
      <c r="J35" s="11">
        <f t="shared" si="5"/>
        <v>0</v>
      </c>
    </row>
    <row r="36" spans="1:10" ht="15" x14ac:dyDescent="0.4">
      <c r="I36" s="4" t="s">
        <v>33</v>
      </c>
      <c r="J36" s="12">
        <f>AVERAGE(J31:J34)</f>
        <v>7</v>
      </c>
    </row>
    <row r="37" spans="1:10" ht="15" x14ac:dyDescent="0.4">
      <c r="I37" s="4" t="s">
        <v>40</v>
      </c>
      <c r="J37" s="20">
        <f>STDEV(J31:J34)</f>
        <v>2</v>
      </c>
    </row>
    <row r="39" spans="1:10" x14ac:dyDescent="0.35">
      <c r="F39" s="17"/>
      <c r="G39" s="17"/>
    </row>
    <row r="40" spans="1:10" x14ac:dyDescent="0.35">
      <c r="C40" s="2" t="s">
        <v>39</v>
      </c>
      <c r="E40" s="19" t="s">
        <v>21</v>
      </c>
    </row>
    <row r="41" spans="1:10" ht="13.9" x14ac:dyDescent="0.4">
      <c r="A41" s="2" t="s">
        <v>16</v>
      </c>
      <c r="B41" s="2" t="s">
        <v>10</v>
      </c>
      <c r="C41" s="2" t="s">
        <v>11</v>
      </c>
      <c r="D41" s="2" t="s">
        <v>12</v>
      </c>
      <c r="E41" s="2" t="s">
        <v>13</v>
      </c>
      <c r="F41" s="2" t="s">
        <v>14</v>
      </c>
      <c r="G41" s="2" t="s">
        <v>15</v>
      </c>
      <c r="H41" s="2" t="s">
        <v>4</v>
      </c>
      <c r="I41" s="2" t="s">
        <v>3</v>
      </c>
      <c r="J41" s="3" t="s">
        <v>38</v>
      </c>
    </row>
    <row r="42" spans="1:10" x14ac:dyDescent="0.35">
      <c r="A42" s="2" t="s">
        <v>17</v>
      </c>
      <c r="B42" s="2">
        <v>25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</v>
      </c>
      <c r="I42" s="2">
        <v>24</v>
      </c>
      <c r="J42" s="11">
        <f>(H42/B42)*100</f>
        <v>4</v>
      </c>
    </row>
    <row r="43" spans="1:10" x14ac:dyDescent="0.35">
      <c r="A43" s="2" t="s">
        <v>18</v>
      </c>
      <c r="B43" s="2">
        <v>25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</v>
      </c>
      <c r="I43" s="2">
        <f t="shared" ref="I43:I45" si="6">B43-H43</f>
        <v>23</v>
      </c>
      <c r="J43" s="11">
        <f t="shared" ref="J43:J46" si="7">(H43/B43)*100</f>
        <v>8</v>
      </c>
    </row>
    <row r="44" spans="1:10" x14ac:dyDescent="0.35">
      <c r="A44" s="2" t="s">
        <v>19</v>
      </c>
      <c r="B44" s="2">
        <v>25</v>
      </c>
      <c r="C44" s="2">
        <v>0</v>
      </c>
      <c r="D44" s="2">
        <v>0</v>
      </c>
      <c r="E44" s="2">
        <v>0</v>
      </c>
      <c r="F44" s="2">
        <v>0</v>
      </c>
      <c r="G44" s="2">
        <v>1</v>
      </c>
      <c r="H44" s="2">
        <v>1</v>
      </c>
      <c r="I44" s="2">
        <f t="shared" si="6"/>
        <v>24</v>
      </c>
      <c r="J44" s="11">
        <f t="shared" si="7"/>
        <v>4</v>
      </c>
    </row>
    <row r="45" spans="1:10" x14ac:dyDescent="0.35">
      <c r="A45" s="2" t="s">
        <v>20</v>
      </c>
      <c r="B45" s="2">
        <v>25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2</v>
      </c>
      <c r="I45" s="2">
        <f t="shared" si="6"/>
        <v>23</v>
      </c>
      <c r="J45" s="11">
        <f t="shared" si="7"/>
        <v>8</v>
      </c>
    </row>
    <row r="46" spans="1:10" x14ac:dyDescent="0.35">
      <c r="A46" s="2" t="s">
        <v>21</v>
      </c>
      <c r="B46" s="2">
        <v>20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20</v>
      </c>
      <c r="J46" s="11">
        <f t="shared" si="7"/>
        <v>0</v>
      </c>
    </row>
    <row r="47" spans="1:10" ht="15" x14ac:dyDescent="0.4">
      <c r="I47" s="4" t="s">
        <v>33</v>
      </c>
      <c r="J47" s="12">
        <f>AVERAGE(J42:J45)</f>
        <v>6</v>
      </c>
    </row>
    <row r="48" spans="1:10" ht="15" x14ac:dyDescent="0.4">
      <c r="I48" s="4" t="s">
        <v>40</v>
      </c>
      <c r="J48" s="12">
        <f>STDEV(J42:J45)</f>
        <v>2.3094010767585029</v>
      </c>
    </row>
    <row r="81" spans="5:7" s="10" customFormat="1" ht="13.9" x14ac:dyDescent="0.4">
      <c r="E81" s="13"/>
    </row>
    <row r="82" spans="5:7" s="10" customFormat="1" x14ac:dyDescent="0.35"/>
    <row r="83" spans="5:7" s="10" customFormat="1" x14ac:dyDescent="0.35"/>
    <row r="84" spans="5:7" s="10" customFormat="1" x14ac:dyDescent="0.35"/>
    <row r="85" spans="5:7" s="10" customFormat="1" x14ac:dyDescent="0.35"/>
    <row r="86" spans="5:7" s="10" customFormat="1" x14ac:dyDescent="0.35"/>
    <row r="87" spans="5:7" s="10" customFormat="1" x14ac:dyDescent="0.35"/>
    <row r="88" spans="5:7" s="10" customFormat="1" x14ac:dyDescent="0.35"/>
    <row r="89" spans="5:7" s="10" customFormat="1" x14ac:dyDescent="0.35"/>
    <row r="90" spans="5:7" s="10" customFormat="1" x14ac:dyDescent="0.35"/>
    <row r="91" spans="5:7" s="10" customFormat="1" x14ac:dyDescent="0.35">
      <c r="E91" s="17"/>
      <c r="F91" s="17"/>
      <c r="G91" s="17"/>
    </row>
    <row r="92" spans="5:7" s="10" customFormat="1" x14ac:dyDescent="0.35"/>
    <row r="93" spans="5:7" s="10" customFormat="1" x14ac:dyDescent="0.35"/>
    <row r="94" spans="5:7" s="10" customFormat="1" x14ac:dyDescent="0.35"/>
    <row r="95" spans="5:7" s="10" customFormat="1" x14ac:dyDescent="0.35"/>
    <row r="96" spans="5:7" s="10" customFormat="1" x14ac:dyDescent="0.35"/>
    <row r="97" s="10" customFormat="1" x14ac:dyDescent="0.35"/>
  </sheetData>
  <mergeCells count="12">
    <mergeCell ref="K7:K8"/>
    <mergeCell ref="K17:K18"/>
    <mergeCell ref="B17:B18"/>
    <mergeCell ref="C17:D17"/>
    <mergeCell ref="E17:F17"/>
    <mergeCell ref="G17:H17"/>
    <mergeCell ref="I17:J17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zoomScale="70" zoomScaleNormal="70" workbookViewId="0">
      <selection activeCell="A20" sqref="A20:XFD20"/>
    </sheetView>
  </sheetViews>
  <sheetFormatPr defaultRowHeight="13.5" x14ac:dyDescent="0.35"/>
  <cols>
    <col min="1" max="1" width="23.86328125" style="2" bestFit="1" customWidth="1"/>
    <col min="2" max="2" width="20.6640625" style="2" bestFit="1" customWidth="1"/>
    <col min="3" max="4" width="29" style="2" bestFit="1" customWidth="1"/>
    <col min="5" max="5" width="21.3984375" style="2" bestFit="1" customWidth="1"/>
    <col min="6" max="6" width="26.46484375" style="2" bestFit="1" customWidth="1"/>
    <col min="7" max="7" width="13.59765625" style="2" bestFit="1" customWidth="1"/>
    <col min="8" max="8" width="13.46484375" style="2" bestFit="1" customWidth="1"/>
    <col min="9" max="9" width="13.59765625" style="2" bestFit="1" customWidth="1"/>
    <col min="10" max="10" width="24.46484375" style="2" bestFit="1" customWidth="1"/>
    <col min="11" max="11" width="13.46484375" style="2" bestFit="1" customWidth="1"/>
    <col min="12" max="12" width="13" style="2" customWidth="1"/>
    <col min="13" max="16384" width="9.06640625" style="2"/>
  </cols>
  <sheetData>
    <row r="1" spans="1:11" ht="15" x14ac:dyDescent="0.4">
      <c r="A1" s="21" t="s">
        <v>44</v>
      </c>
      <c r="E1" s="4" t="s">
        <v>0</v>
      </c>
      <c r="F1" s="3"/>
      <c r="G1" s="3"/>
    </row>
    <row r="2" spans="1:11" ht="15" x14ac:dyDescent="0.4">
      <c r="E2" s="4" t="s">
        <v>1</v>
      </c>
      <c r="F2" s="3"/>
      <c r="G2" s="3"/>
    </row>
    <row r="3" spans="1:11" ht="15" x14ac:dyDescent="0.4">
      <c r="E3" s="4" t="s">
        <v>2</v>
      </c>
      <c r="F3" s="3"/>
      <c r="G3" s="3"/>
    </row>
    <row r="4" spans="1:11" ht="15" customHeight="1" x14ac:dyDescent="0.4">
      <c r="A4" s="3"/>
      <c r="B4" s="3"/>
      <c r="C4" s="3" t="s">
        <v>48</v>
      </c>
      <c r="D4" s="3"/>
      <c r="E4" s="3"/>
      <c r="F4" s="22" t="s">
        <v>27</v>
      </c>
      <c r="G4" s="23"/>
      <c r="H4" s="23"/>
      <c r="I4" s="3"/>
      <c r="J4" s="3"/>
      <c r="K4" s="3"/>
    </row>
    <row r="5" spans="1:11" ht="15" customHeight="1" x14ac:dyDescent="0.4">
      <c r="A5" s="29" t="s">
        <v>9</v>
      </c>
      <c r="B5" s="28" t="s">
        <v>8</v>
      </c>
      <c r="C5" s="28"/>
      <c r="D5" s="28" t="s">
        <v>5</v>
      </c>
      <c r="E5" s="28"/>
      <c r="F5" s="28" t="s">
        <v>6</v>
      </c>
      <c r="G5" s="28"/>
      <c r="H5" s="28" t="s">
        <v>7</v>
      </c>
      <c r="I5" s="28"/>
      <c r="J5" s="29" t="s">
        <v>26</v>
      </c>
      <c r="K5" s="3"/>
    </row>
    <row r="6" spans="1:11" ht="15" customHeight="1" x14ac:dyDescent="0.4">
      <c r="A6" s="33"/>
      <c r="B6" s="3" t="s">
        <v>4</v>
      </c>
      <c r="C6" s="3" t="s">
        <v>3</v>
      </c>
      <c r="D6" s="3" t="s">
        <v>4</v>
      </c>
      <c r="E6" s="3" t="s">
        <v>3</v>
      </c>
      <c r="F6" s="3" t="s">
        <v>4</v>
      </c>
      <c r="G6" s="3" t="s">
        <v>3</v>
      </c>
      <c r="H6" s="3" t="s">
        <v>4</v>
      </c>
      <c r="I6" s="3" t="s">
        <v>3</v>
      </c>
      <c r="J6" s="29"/>
      <c r="K6" s="5" t="s">
        <v>35</v>
      </c>
    </row>
    <row r="7" spans="1:11" x14ac:dyDescent="0.35">
      <c r="A7" s="2">
        <v>100</v>
      </c>
      <c r="B7" s="2">
        <v>7</v>
      </c>
      <c r="C7" s="2">
        <v>13</v>
      </c>
      <c r="D7" s="2">
        <v>11</v>
      </c>
      <c r="E7" s="2">
        <v>9</v>
      </c>
      <c r="F7" s="2">
        <v>15</v>
      </c>
      <c r="G7" s="2">
        <v>5</v>
      </c>
      <c r="H7" s="2">
        <v>8</v>
      </c>
      <c r="I7" s="2">
        <v>12</v>
      </c>
      <c r="J7" s="8">
        <f>(B7+D7+F7+H7)/80*100</f>
        <v>51.249999999999993</v>
      </c>
      <c r="K7" s="8">
        <f t="shared" ref="K7:K10" si="0">STDEV(B7,D7,F7,H7)</f>
        <v>3.5939764421413041</v>
      </c>
    </row>
    <row r="8" spans="1:11" x14ac:dyDescent="0.35">
      <c r="A8" s="2">
        <v>50</v>
      </c>
      <c r="B8" s="2">
        <v>10</v>
      </c>
      <c r="C8" s="2">
        <v>10</v>
      </c>
      <c r="D8" s="2">
        <v>4</v>
      </c>
      <c r="E8" s="2">
        <v>14</v>
      </c>
      <c r="F8" s="2">
        <v>2</v>
      </c>
      <c r="G8" s="2">
        <v>18</v>
      </c>
      <c r="H8" s="2">
        <v>0</v>
      </c>
      <c r="I8" s="2">
        <v>20</v>
      </c>
      <c r="J8" s="8">
        <f t="shared" ref="J8:J10" si="1">(B8+D8+F8+H8)/80*100</f>
        <v>20</v>
      </c>
      <c r="K8" s="8">
        <f t="shared" si="0"/>
        <v>4.3204937989385739</v>
      </c>
    </row>
    <row r="9" spans="1:11" x14ac:dyDescent="0.35">
      <c r="A9" s="2">
        <v>25</v>
      </c>
      <c r="B9" s="2">
        <v>1</v>
      </c>
      <c r="C9" s="2">
        <v>19</v>
      </c>
      <c r="D9" s="2">
        <v>0</v>
      </c>
      <c r="E9" s="2">
        <v>20</v>
      </c>
      <c r="F9" s="2">
        <v>4</v>
      </c>
      <c r="G9" s="2">
        <v>14</v>
      </c>
      <c r="H9" s="2">
        <v>1</v>
      </c>
      <c r="I9" s="2">
        <v>19</v>
      </c>
      <c r="J9" s="8">
        <f t="shared" si="1"/>
        <v>7.5</v>
      </c>
      <c r="K9" s="8">
        <f t="shared" si="0"/>
        <v>1.7320508075688772</v>
      </c>
    </row>
    <row r="10" spans="1:11" x14ac:dyDescent="0.35">
      <c r="A10" s="2">
        <v>12.5</v>
      </c>
      <c r="B10" s="2">
        <v>0</v>
      </c>
      <c r="C10" s="2">
        <v>20</v>
      </c>
      <c r="D10" s="2">
        <v>1</v>
      </c>
      <c r="E10" s="2">
        <v>19</v>
      </c>
      <c r="F10" s="2">
        <v>0</v>
      </c>
      <c r="G10" s="2">
        <v>20</v>
      </c>
      <c r="H10" s="2">
        <v>1</v>
      </c>
      <c r="I10" s="2">
        <v>19</v>
      </c>
      <c r="J10" s="8">
        <f t="shared" si="1"/>
        <v>2.5</v>
      </c>
      <c r="K10" s="8">
        <f t="shared" si="0"/>
        <v>0.57735026918962573</v>
      </c>
    </row>
    <row r="11" spans="1:11" ht="13.9" x14ac:dyDescent="0.4">
      <c r="A11" s="3" t="s">
        <v>49</v>
      </c>
      <c r="B11" s="2">
        <v>0</v>
      </c>
      <c r="C11" s="2">
        <v>20</v>
      </c>
      <c r="J11" s="2">
        <f>(B11)/20*100</f>
        <v>0</v>
      </c>
    </row>
    <row r="12" spans="1:11" ht="13.9" x14ac:dyDescent="0.4">
      <c r="A12" s="3" t="s">
        <v>29</v>
      </c>
      <c r="B12" s="2">
        <v>1</v>
      </c>
      <c r="C12" s="2">
        <v>19</v>
      </c>
      <c r="J12" s="2">
        <f>(B12)/20*100</f>
        <v>5</v>
      </c>
    </row>
    <row r="15" spans="1:11" ht="13.9" x14ac:dyDescent="0.4">
      <c r="A15" s="3"/>
      <c r="B15" s="3"/>
      <c r="C15" s="24" t="s">
        <v>21</v>
      </c>
      <c r="D15" s="3"/>
      <c r="E15" s="3"/>
      <c r="F15" s="3"/>
      <c r="G15" s="3"/>
      <c r="H15" s="3"/>
      <c r="I15" s="3"/>
      <c r="J15" s="3"/>
    </row>
    <row r="16" spans="1:11" ht="15" customHeight="1" x14ac:dyDescent="0.4">
      <c r="A16" s="29" t="s">
        <v>9</v>
      </c>
      <c r="B16" s="28" t="s">
        <v>8</v>
      </c>
      <c r="C16" s="28"/>
      <c r="D16" s="28" t="s">
        <v>5</v>
      </c>
      <c r="E16" s="28"/>
      <c r="F16" s="28" t="s">
        <v>6</v>
      </c>
      <c r="G16" s="28"/>
      <c r="H16" s="28" t="s">
        <v>7</v>
      </c>
      <c r="I16" s="28"/>
      <c r="J16" s="29" t="s">
        <v>26</v>
      </c>
    </row>
    <row r="17" spans="1:11" ht="13.9" x14ac:dyDescent="0.4">
      <c r="A17" s="33"/>
      <c r="B17" s="3" t="s">
        <v>4</v>
      </c>
      <c r="C17" s="3" t="s">
        <v>3</v>
      </c>
      <c r="D17" s="3" t="s">
        <v>4</v>
      </c>
      <c r="E17" s="3" t="s">
        <v>3</v>
      </c>
      <c r="F17" s="3" t="s">
        <v>4</v>
      </c>
      <c r="G17" s="3" t="s">
        <v>3</v>
      </c>
      <c r="H17" s="3" t="s">
        <v>4</v>
      </c>
      <c r="I17" s="3" t="s">
        <v>3</v>
      </c>
      <c r="J17" s="29"/>
      <c r="K17" s="5" t="s">
        <v>35</v>
      </c>
    </row>
    <row r="18" spans="1:11" x14ac:dyDescent="0.35">
      <c r="A18" s="2">
        <v>100</v>
      </c>
      <c r="B18" s="2">
        <v>5</v>
      </c>
      <c r="C18" s="2">
        <v>15</v>
      </c>
      <c r="D18" s="2">
        <v>8</v>
      </c>
      <c r="E18" s="2">
        <v>12</v>
      </c>
      <c r="F18" s="2">
        <v>6</v>
      </c>
      <c r="G18" s="2">
        <v>14</v>
      </c>
      <c r="H18" s="2">
        <v>18</v>
      </c>
      <c r="I18" s="2">
        <v>2</v>
      </c>
      <c r="J18" s="8">
        <f>(B18+D18+F18+H18)/80*100</f>
        <v>46.25</v>
      </c>
      <c r="K18" s="8">
        <f t="shared" ref="K18:K21" si="2">STDEV(B18,D18,F18,H18)</f>
        <v>5.9651767227244274</v>
      </c>
    </row>
    <row r="19" spans="1:11" x14ac:dyDescent="0.35">
      <c r="A19" s="2">
        <v>50</v>
      </c>
      <c r="B19" s="2">
        <v>6</v>
      </c>
      <c r="C19" s="2">
        <v>14</v>
      </c>
      <c r="D19" s="2">
        <v>12</v>
      </c>
      <c r="E19" s="2">
        <v>6</v>
      </c>
      <c r="F19" s="2">
        <v>1</v>
      </c>
      <c r="G19" s="2">
        <v>19</v>
      </c>
      <c r="H19" s="2">
        <v>2</v>
      </c>
      <c r="I19" s="2">
        <v>18</v>
      </c>
      <c r="J19" s="8">
        <f t="shared" ref="J19:J21" si="3">(B19+D19+F19+H19)/80*100</f>
        <v>26.25</v>
      </c>
      <c r="K19" s="8">
        <f t="shared" si="2"/>
        <v>4.9916597106239795</v>
      </c>
    </row>
    <row r="20" spans="1:11" x14ac:dyDescent="0.35">
      <c r="A20" s="2">
        <v>25</v>
      </c>
      <c r="B20" s="2">
        <v>3</v>
      </c>
      <c r="C20" s="2">
        <v>17</v>
      </c>
      <c r="D20" s="2">
        <v>0</v>
      </c>
      <c r="E20" s="2">
        <v>20</v>
      </c>
      <c r="F20" s="2">
        <v>4</v>
      </c>
      <c r="G20" s="2">
        <v>14</v>
      </c>
      <c r="H20" s="2">
        <v>1</v>
      </c>
      <c r="I20" s="2">
        <v>19</v>
      </c>
      <c r="J20" s="8">
        <f t="shared" si="3"/>
        <v>10</v>
      </c>
      <c r="K20" s="8">
        <f t="shared" si="2"/>
        <v>1.8257418583505538</v>
      </c>
    </row>
    <row r="21" spans="1:11" x14ac:dyDescent="0.35">
      <c r="A21" s="2">
        <v>12.5</v>
      </c>
      <c r="B21" s="2">
        <v>1</v>
      </c>
      <c r="C21" s="2">
        <v>19</v>
      </c>
      <c r="D21" s="2">
        <v>3</v>
      </c>
      <c r="E21" s="2">
        <v>17</v>
      </c>
      <c r="F21" s="2">
        <v>2</v>
      </c>
      <c r="G21" s="2">
        <v>18</v>
      </c>
      <c r="H21" s="2">
        <v>4</v>
      </c>
      <c r="I21" s="2">
        <v>16</v>
      </c>
      <c r="J21" s="8">
        <f t="shared" si="3"/>
        <v>12.5</v>
      </c>
      <c r="K21" s="8">
        <f t="shared" si="2"/>
        <v>1.2909944487358056</v>
      </c>
    </row>
    <row r="22" spans="1:11" ht="13.9" x14ac:dyDescent="0.4">
      <c r="A22" s="3" t="s">
        <v>49</v>
      </c>
      <c r="B22" s="2">
        <v>0</v>
      </c>
      <c r="C22" s="2">
        <v>20</v>
      </c>
      <c r="J22" s="2">
        <f>(B22)/20*100</f>
        <v>0</v>
      </c>
    </row>
    <row r="23" spans="1:11" ht="13.9" x14ac:dyDescent="0.4">
      <c r="A23" s="3" t="s">
        <v>29</v>
      </c>
      <c r="B23" s="2">
        <v>0</v>
      </c>
      <c r="C23" s="2">
        <v>20</v>
      </c>
      <c r="J23" s="2">
        <f>(B23)/20*100</f>
        <v>0</v>
      </c>
    </row>
    <row r="24" spans="1:11" ht="13.9" x14ac:dyDescent="0.4">
      <c r="A24" s="3"/>
    </row>
    <row r="25" spans="1:11" ht="13.9" x14ac:dyDescent="0.4">
      <c r="A25" s="3"/>
      <c r="D25" s="3" t="s">
        <v>41</v>
      </c>
    </row>
    <row r="27" spans="1:11" ht="13.9" x14ac:dyDescent="0.4">
      <c r="A27" s="3"/>
      <c r="B27" s="3" t="s">
        <v>24</v>
      </c>
      <c r="C27" s="3"/>
      <c r="D27" s="3" t="s">
        <v>48</v>
      </c>
      <c r="E27" s="3"/>
      <c r="F27" s="3"/>
      <c r="G27" s="3"/>
      <c r="H27" s="3"/>
      <c r="I27" s="3"/>
    </row>
    <row r="28" spans="1:11" ht="13.9" x14ac:dyDescent="0.4">
      <c r="A28" s="3" t="s">
        <v>16</v>
      </c>
      <c r="B28" s="3" t="s">
        <v>10</v>
      </c>
      <c r="C28" s="3" t="s">
        <v>11</v>
      </c>
      <c r="D28" s="3" t="s">
        <v>12</v>
      </c>
      <c r="E28" s="3" t="s">
        <v>13</v>
      </c>
      <c r="F28" s="3" t="s">
        <v>14</v>
      </c>
      <c r="G28" s="3" t="s">
        <v>15</v>
      </c>
      <c r="H28" s="3" t="s">
        <v>4</v>
      </c>
      <c r="I28" s="3" t="s">
        <v>3</v>
      </c>
      <c r="J28" s="3" t="s">
        <v>38</v>
      </c>
    </row>
    <row r="29" spans="1:11" x14ac:dyDescent="0.35">
      <c r="A29" s="2" t="s">
        <v>17</v>
      </c>
      <c r="B29" s="2">
        <f>SUM(H29:I29)</f>
        <v>25</v>
      </c>
      <c r="C29" s="2">
        <v>0</v>
      </c>
      <c r="D29" s="2">
        <v>1</v>
      </c>
      <c r="E29" s="2">
        <v>1</v>
      </c>
      <c r="F29" s="2">
        <v>3</v>
      </c>
      <c r="G29" s="2">
        <v>3</v>
      </c>
      <c r="H29" s="2">
        <v>4</v>
      </c>
      <c r="I29" s="2">
        <v>21</v>
      </c>
      <c r="J29" s="11">
        <f>(H29/B29)*100</f>
        <v>16</v>
      </c>
    </row>
    <row r="30" spans="1:11" x14ac:dyDescent="0.35">
      <c r="A30" s="2" t="s">
        <v>18</v>
      </c>
      <c r="B30" s="2">
        <f t="shared" ref="B30:B33" si="4">SUM(H30:I30)</f>
        <v>21</v>
      </c>
      <c r="C30" s="2">
        <v>0</v>
      </c>
      <c r="D30" s="2">
        <v>1</v>
      </c>
      <c r="E30" s="2">
        <v>2</v>
      </c>
      <c r="F30" s="2">
        <v>2</v>
      </c>
      <c r="G30" s="2">
        <v>2</v>
      </c>
      <c r="H30" s="2">
        <v>2</v>
      </c>
      <c r="I30" s="2">
        <v>19</v>
      </c>
      <c r="J30" s="11">
        <f t="shared" ref="J30:J33" si="5">(H30/B30)*100</f>
        <v>9.5238095238095237</v>
      </c>
    </row>
    <row r="31" spans="1:11" x14ac:dyDescent="0.35">
      <c r="A31" s="2" t="s">
        <v>19</v>
      </c>
      <c r="B31" s="2">
        <f t="shared" si="4"/>
        <v>23</v>
      </c>
      <c r="C31" s="2">
        <v>0</v>
      </c>
      <c r="D31" s="2">
        <v>0</v>
      </c>
      <c r="E31" s="2">
        <v>0</v>
      </c>
      <c r="F31" s="2">
        <v>1</v>
      </c>
      <c r="G31" s="2">
        <v>1</v>
      </c>
      <c r="H31" s="2">
        <v>2</v>
      </c>
      <c r="I31" s="2">
        <v>21</v>
      </c>
      <c r="J31" s="11">
        <f t="shared" si="5"/>
        <v>8.695652173913043</v>
      </c>
    </row>
    <row r="32" spans="1:11" x14ac:dyDescent="0.35">
      <c r="A32" s="2" t="s">
        <v>20</v>
      </c>
      <c r="B32" s="2">
        <v>20</v>
      </c>
      <c r="C32" s="2">
        <v>0</v>
      </c>
      <c r="D32" s="2">
        <v>0</v>
      </c>
      <c r="E32" s="2">
        <v>2</v>
      </c>
      <c r="F32" s="2">
        <v>2</v>
      </c>
      <c r="G32" s="2">
        <v>5</v>
      </c>
      <c r="H32" s="2">
        <v>3</v>
      </c>
      <c r="I32" s="2">
        <v>16</v>
      </c>
      <c r="J32" s="11">
        <f t="shared" si="5"/>
        <v>15</v>
      </c>
    </row>
    <row r="33" spans="1:10" x14ac:dyDescent="0.35">
      <c r="A33" s="2" t="s">
        <v>21</v>
      </c>
      <c r="B33" s="2">
        <f t="shared" si="4"/>
        <v>19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1</v>
      </c>
      <c r="I33" s="2">
        <v>18</v>
      </c>
      <c r="J33" s="11">
        <f t="shared" si="5"/>
        <v>5.2631578947368416</v>
      </c>
    </row>
    <row r="34" spans="1:10" ht="15" x14ac:dyDescent="0.4">
      <c r="I34" s="4" t="s">
        <v>33</v>
      </c>
      <c r="J34" s="12">
        <f>AVERAGE(J29:J32)</f>
        <v>12.304865424430641</v>
      </c>
    </row>
    <row r="35" spans="1:10" ht="15" customHeight="1" x14ac:dyDescent="0.4">
      <c r="I35" s="4" t="s">
        <v>40</v>
      </c>
      <c r="J35" s="20">
        <f>STDEV(J29:J32)</f>
        <v>3.7273074339746892</v>
      </c>
    </row>
    <row r="36" spans="1:10" ht="13.9" x14ac:dyDescent="0.4">
      <c r="J36" s="3"/>
    </row>
    <row r="37" spans="1:10" ht="13.9" x14ac:dyDescent="0.4">
      <c r="J37" s="3"/>
    </row>
    <row r="38" spans="1:10" ht="13.9" x14ac:dyDescent="0.4">
      <c r="A38" s="3"/>
      <c r="B38" s="3"/>
      <c r="C38" s="3"/>
      <c r="D38" s="3"/>
      <c r="E38" s="9" t="s">
        <v>28</v>
      </c>
      <c r="F38" s="9"/>
      <c r="G38" s="3"/>
      <c r="H38" s="3"/>
      <c r="I38" s="3"/>
    </row>
    <row r="39" spans="1:10" ht="13.9" x14ac:dyDescent="0.4">
      <c r="A39" s="3"/>
      <c r="B39" s="3" t="s">
        <v>24</v>
      </c>
      <c r="C39" s="3"/>
      <c r="D39" s="9" t="s">
        <v>21</v>
      </c>
      <c r="E39" s="3"/>
      <c r="F39" s="3"/>
      <c r="G39" s="3"/>
      <c r="H39" s="3"/>
      <c r="I39" s="3"/>
    </row>
    <row r="40" spans="1:10" ht="13.9" x14ac:dyDescent="0.4">
      <c r="A40" s="3" t="s">
        <v>16</v>
      </c>
      <c r="B40" s="3" t="s">
        <v>10</v>
      </c>
      <c r="C40" s="3" t="s">
        <v>11</v>
      </c>
      <c r="D40" s="3" t="s">
        <v>12</v>
      </c>
      <c r="E40" s="3" t="s">
        <v>13</v>
      </c>
      <c r="F40" s="3" t="s">
        <v>14</v>
      </c>
      <c r="G40" s="3" t="s">
        <v>15</v>
      </c>
      <c r="H40" s="3" t="s">
        <v>4</v>
      </c>
      <c r="I40" s="3" t="s">
        <v>3</v>
      </c>
      <c r="J40" s="3" t="s">
        <v>38</v>
      </c>
    </row>
    <row r="41" spans="1:10" x14ac:dyDescent="0.35">
      <c r="A41" s="2" t="s">
        <v>17</v>
      </c>
      <c r="B41" s="2">
        <v>26</v>
      </c>
      <c r="C41" s="2">
        <v>0</v>
      </c>
      <c r="D41" s="2">
        <v>1</v>
      </c>
      <c r="E41" s="2">
        <v>1</v>
      </c>
      <c r="F41" s="2">
        <v>2</v>
      </c>
      <c r="G41" s="2">
        <v>6</v>
      </c>
      <c r="H41" s="2">
        <v>8</v>
      </c>
      <c r="I41" s="2">
        <f>B41-H41</f>
        <v>18</v>
      </c>
      <c r="J41" s="11">
        <f>(H41/B41)*100</f>
        <v>30.76923076923077</v>
      </c>
    </row>
    <row r="42" spans="1:10" x14ac:dyDescent="0.35">
      <c r="A42" s="2" t="s">
        <v>18</v>
      </c>
      <c r="B42" s="2">
        <v>25</v>
      </c>
      <c r="C42" s="2">
        <v>0</v>
      </c>
      <c r="D42" s="2">
        <v>0</v>
      </c>
      <c r="E42" s="2">
        <v>2</v>
      </c>
      <c r="F42" s="2">
        <v>1</v>
      </c>
      <c r="G42" s="2">
        <v>2</v>
      </c>
      <c r="H42" s="2">
        <v>5</v>
      </c>
      <c r="I42" s="2">
        <f>B42-H42</f>
        <v>20</v>
      </c>
      <c r="J42" s="11">
        <f t="shared" ref="J42:J45" si="6">(H42/B42)*100</f>
        <v>20</v>
      </c>
    </row>
    <row r="43" spans="1:10" x14ac:dyDescent="0.35">
      <c r="A43" s="2" t="s">
        <v>19</v>
      </c>
      <c r="B43" s="2">
        <v>25</v>
      </c>
      <c r="C43" s="2">
        <v>0</v>
      </c>
      <c r="D43" s="2">
        <v>1</v>
      </c>
      <c r="E43" s="2">
        <v>1</v>
      </c>
      <c r="F43" s="2">
        <v>4</v>
      </c>
      <c r="G43" s="2">
        <v>4</v>
      </c>
      <c r="H43" s="2">
        <v>4</v>
      </c>
      <c r="I43" s="2">
        <f>B43-H43</f>
        <v>21</v>
      </c>
      <c r="J43" s="11">
        <f t="shared" si="6"/>
        <v>16</v>
      </c>
    </row>
    <row r="44" spans="1:10" x14ac:dyDescent="0.35">
      <c r="A44" s="2" t="s">
        <v>20</v>
      </c>
      <c r="B44" s="2">
        <v>25</v>
      </c>
      <c r="C44" s="2">
        <v>0</v>
      </c>
      <c r="D44" s="2">
        <v>0</v>
      </c>
      <c r="E44" s="2">
        <v>0</v>
      </c>
      <c r="F44" s="2">
        <v>2</v>
      </c>
      <c r="G44" s="2">
        <v>3</v>
      </c>
      <c r="H44" s="2">
        <v>3</v>
      </c>
      <c r="I44" s="2">
        <f>B44-H44</f>
        <v>22</v>
      </c>
      <c r="J44" s="11">
        <f t="shared" si="6"/>
        <v>12</v>
      </c>
    </row>
    <row r="45" spans="1:10" x14ac:dyDescent="0.35">
      <c r="A45" s="2" t="s">
        <v>21</v>
      </c>
      <c r="B45" s="2">
        <v>25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f>B45-H45</f>
        <v>25</v>
      </c>
      <c r="J45" s="11">
        <f t="shared" si="6"/>
        <v>0</v>
      </c>
    </row>
    <row r="46" spans="1:10" ht="15" x14ac:dyDescent="0.4">
      <c r="I46" s="4" t="s">
        <v>33</v>
      </c>
      <c r="J46" s="12">
        <f>AVERAGE(J41:J44)</f>
        <v>19.692307692307693</v>
      </c>
    </row>
    <row r="47" spans="1:10" ht="15" x14ac:dyDescent="0.4">
      <c r="I47" s="4" t="s">
        <v>40</v>
      </c>
      <c r="J47" s="20">
        <f>STDEV(J41:J44)</f>
        <v>8.0746028413393063</v>
      </c>
    </row>
    <row r="57" spans="1:6" ht="13.9" x14ac:dyDescent="0.4">
      <c r="A57" s="3"/>
      <c r="B57" s="3"/>
      <c r="C57" s="3"/>
      <c r="D57" s="3"/>
      <c r="E57" s="3"/>
      <c r="F57" s="3"/>
    </row>
  </sheetData>
  <mergeCells count="12">
    <mergeCell ref="D16:E16"/>
    <mergeCell ref="F16:G16"/>
    <mergeCell ref="H16:I16"/>
    <mergeCell ref="J16:J17"/>
    <mergeCell ref="A16:A17"/>
    <mergeCell ref="B16:C16"/>
    <mergeCell ref="J5:J6"/>
    <mergeCell ref="A5:A6"/>
    <mergeCell ref="B5:C5"/>
    <mergeCell ref="D5:E5"/>
    <mergeCell ref="F5:G5"/>
    <mergeCell ref="H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Auyo</vt:lpstr>
      <vt:lpstr>BUK Kano Metropolis</vt:lpstr>
      <vt:lpstr>GamjinBappa Karaye</vt:lpstr>
      <vt:lpstr>Pantami Gombe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2021-02-15T10:27:02Z</dcterms:modified>
</cp:coreProperties>
</file>