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D:\Documents\Dropbox\Zipf\Model\"/>
    </mc:Choice>
  </mc:AlternateContent>
  <xr:revisionPtr revIDLastSave="0" documentId="13_ncr:1_{3E7F66FB-D1F0-4842-AD58-835B73056F02}" xr6:coauthVersionLast="45" xr6:coauthVersionMax="45" xr10:uidLastSave="{00000000-0000-0000-0000-000000000000}"/>
  <bookViews>
    <workbookView xWindow="-108" yWindow="-108" windowWidth="23256" windowHeight="12276" tabRatio="679" xr2:uid="{00000000-000D-0000-FFFF-FFFF00000000}"/>
  </bookViews>
  <sheets>
    <sheet name=" Hubei" sheetId="3" r:id="rId1"/>
    <sheet name="Hubei Non wuhan" sheetId="4" r:id="rId2"/>
    <sheet name="Non Hubei" sheetId="5" r:id="rId3"/>
    <sheet name="Zhejiang" sheetId="7" r:id="rId4"/>
    <sheet name="Fujian" sheetId="6" r:id="rId5"/>
    <sheet name="Testing new data" sheetId="8" r:id="rId6"/>
    <sheet name="Activate Solver" sheetId="9" r:id="rId7"/>
  </sheets>
  <definedNames>
    <definedName name="solver_adj" localSheetId="0" hidden="1">' Hubei'!$C$2,' Hubei'!$D$2,' Hubei'!$F$2,' Hubei'!$G$2</definedName>
    <definedName name="solver_adj" localSheetId="4" hidden="1">Fujian!$C$2,Fujian!$D$2,Fujian!$F$2,Fujian!$G$2</definedName>
    <definedName name="solver_adj" localSheetId="1" hidden="1">'Hubei Non wuhan'!$C$2,'Hubei Non wuhan'!$D$2,'Hubei Non wuhan'!$F$2,'Hubei Non wuhan'!$G$2</definedName>
    <definedName name="solver_adj" localSheetId="2" hidden="1">'Non Hubei'!$C$2,'Non Hubei'!$D$2,'Non Hubei'!$F$2,'Non Hubei'!$G$2</definedName>
    <definedName name="solver_adj" localSheetId="3" hidden="1">Zhejiang!$C$2,Zhejiang!$D$2,Zhejiang!$F$2,Zhejiang!$G$2</definedName>
    <definedName name="solver_cvg" localSheetId="0" hidden="1">0.0001</definedName>
    <definedName name="solver_cvg" localSheetId="4" hidden="1">0.0001</definedName>
    <definedName name="solver_cvg" localSheetId="1" hidden="1">0.0001</definedName>
    <definedName name="solver_cvg" localSheetId="2" hidden="1">0.0001</definedName>
    <definedName name="solver_cvg" localSheetId="3" hidden="1">0.0001</definedName>
    <definedName name="solver_drv" localSheetId="0" hidden="1">1</definedName>
    <definedName name="solver_drv" localSheetId="4" hidden="1">1</definedName>
    <definedName name="solver_drv" localSheetId="1" hidden="1">2</definedName>
    <definedName name="solver_drv" localSheetId="2" hidden="1">2</definedName>
    <definedName name="solver_drv" localSheetId="3" hidden="1">1</definedName>
    <definedName name="solver_eng" localSheetId="0" hidden="1">1</definedName>
    <definedName name="solver_eng" localSheetId="4" hidden="1">1</definedName>
    <definedName name="solver_eng" localSheetId="1" hidden="1">1</definedName>
    <definedName name="solver_eng" localSheetId="2" hidden="1">1</definedName>
    <definedName name="solver_eng" localSheetId="3" hidden="1">1</definedName>
    <definedName name="solver_est" localSheetId="0" hidden="1">1</definedName>
    <definedName name="solver_est" localSheetId="4" hidden="1">1</definedName>
    <definedName name="solver_est" localSheetId="1" hidden="1">1</definedName>
    <definedName name="solver_est" localSheetId="2" hidden="1">1</definedName>
    <definedName name="solver_est" localSheetId="3" hidden="1">1</definedName>
    <definedName name="solver_itr" localSheetId="0" hidden="1">2147483647</definedName>
    <definedName name="solver_itr" localSheetId="4" hidden="1">2147483647</definedName>
    <definedName name="solver_itr" localSheetId="1" hidden="1">2147483647</definedName>
    <definedName name="solver_itr" localSheetId="2" hidden="1">2147483647</definedName>
    <definedName name="solver_itr" localSheetId="3" hidden="1">2147483647</definedName>
    <definedName name="solver_mip" localSheetId="0" hidden="1">2147483647</definedName>
    <definedName name="solver_mip" localSheetId="4" hidden="1">2147483647</definedName>
    <definedName name="solver_mip" localSheetId="1" hidden="1">2147483647</definedName>
    <definedName name="solver_mip" localSheetId="2" hidden="1">2147483647</definedName>
    <definedName name="solver_mip" localSheetId="3" hidden="1">2147483647</definedName>
    <definedName name="solver_mni" localSheetId="0" hidden="1">30</definedName>
    <definedName name="solver_mni" localSheetId="4" hidden="1">30</definedName>
    <definedName name="solver_mni" localSheetId="1" hidden="1">30</definedName>
    <definedName name="solver_mni" localSheetId="2" hidden="1">30</definedName>
    <definedName name="solver_mni" localSheetId="3" hidden="1">30</definedName>
    <definedName name="solver_mrt" localSheetId="0" hidden="1">0.075</definedName>
    <definedName name="solver_mrt" localSheetId="4" hidden="1">0.075</definedName>
    <definedName name="solver_mrt" localSheetId="1" hidden="1">0.075</definedName>
    <definedName name="solver_mrt" localSheetId="2" hidden="1">0.075</definedName>
    <definedName name="solver_mrt" localSheetId="3" hidden="1">0.075</definedName>
    <definedName name="solver_msl" localSheetId="0" hidden="1">2</definedName>
    <definedName name="solver_msl" localSheetId="4" hidden="1">2</definedName>
    <definedName name="solver_msl" localSheetId="1" hidden="1">2</definedName>
    <definedName name="solver_msl" localSheetId="2" hidden="1">2</definedName>
    <definedName name="solver_msl" localSheetId="3" hidden="1">2</definedName>
    <definedName name="solver_neg" localSheetId="0" hidden="1">2</definedName>
    <definedName name="solver_neg" localSheetId="4" hidden="1">1</definedName>
    <definedName name="solver_neg" localSheetId="1" hidden="1">1</definedName>
    <definedName name="solver_neg" localSheetId="2" hidden="1">1</definedName>
    <definedName name="solver_neg" localSheetId="3" hidden="1">1</definedName>
    <definedName name="solver_nod" localSheetId="0" hidden="1">2147483647</definedName>
    <definedName name="solver_nod" localSheetId="4" hidden="1">2147483647</definedName>
    <definedName name="solver_nod" localSheetId="1" hidden="1">2147483647</definedName>
    <definedName name="solver_nod" localSheetId="2" hidden="1">2147483647</definedName>
    <definedName name="solver_nod" localSheetId="3" hidden="1">2147483647</definedName>
    <definedName name="solver_num" localSheetId="0" hidden="1">0</definedName>
    <definedName name="solver_num" localSheetId="4" hidden="1">0</definedName>
    <definedName name="solver_num" localSheetId="1" hidden="1">0</definedName>
    <definedName name="solver_num" localSheetId="2" hidden="1">0</definedName>
    <definedName name="solver_num" localSheetId="3" hidden="1">0</definedName>
    <definedName name="solver_nwt" localSheetId="0" hidden="1">1</definedName>
    <definedName name="solver_nwt" localSheetId="4" hidden="1">1</definedName>
    <definedName name="solver_nwt" localSheetId="1" hidden="1">1</definedName>
    <definedName name="solver_nwt" localSheetId="2" hidden="1">1</definedName>
    <definedName name="solver_nwt" localSheetId="3" hidden="1">1</definedName>
    <definedName name="solver_opt" localSheetId="0" hidden="1">' Hubei'!$H$2</definedName>
    <definedName name="solver_opt" localSheetId="4" hidden="1">Fujian!$H$2</definedName>
    <definedName name="solver_opt" localSheetId="1" hidden="1">'Hubei Non wuhan'!$H$2</definedName>
    <definedName name="solver_opt" localSheetId="2" hidden="1">'Non Hubei'!$H$2</definedName>
    <definedName name="solver_opt" localSheetId="3" hidden="1">Zhejiang!$H$2</definedName>
    <definedName name="solver_pre" localSheetId="0" hidden="1">0.000001</definedName>
    <definedName name="solver_pre" localSheetId="4" hidden="1">0.000001</definedName>
    <definedName name="solver_pre" localSheetId="1" hidden="1">0.000001</definedName>
    <definedName name="solver_pre" localSheetId="2" hidden="1">0.000001</definedName>
    <definedName name="solver_pre" localSheetId="3" hidden="1">0.000001</definedName>
    <definedName name="solver_rbv" localSheetId="0" hidden="1">1</definedName>
    <definedName name="solver_rbv" localSheetId="4" hidden="1">1</definedName>
    <definedName name="solver_rbv" localSheetId="1" hidden="1">2</definedName>
    <definedName name="solver_rbv" localSheetId="2" hidden="1">2</definedName>
    <definedName name="solver_rbv" localSheetId="3" hidden="1">1</definedName>
    <definedName name="solver_rlx" localSheetId="0" hidden="1">2</definedName>
    <definedName name="solver_rlx" localSheetId="4" hidden="1">2</definedName>
    <definedName name="solver_rlx" localSheetId="1" hidden="1">2</definedName>
    <definedName name="solver_rlx" localSheetId="2" hidden="1">2</definedName>
    <definedName name="solver_rlx" localSheetId="3" hidden="1">2</definedName>
    <definedName name="solver_rsd" localSheetId="0" hidden="1">0</definedName>
    <definedName name="solver_rsd" localSheetId="4" hidden="1">0</definedName>
    <definedName name="solver_rsd" localSheetId="1" hidden="1">0</definedName>
    <definedName name="solver_rsd" localSheetId="2" hidden="1">0</definedName>
    <definedName name="solver_rsd" localSheetId="3" hidden="1">0</definedName>
    <definedName name="solver_scl" localSheetId="0" hidden="1">1</definedName>
    <definedName name="solver_scl" localSheetId="4" hidden="1">1</definedName>
    <definedName name="solver_scl" localSheetId="1" hidden="1">2</definedName>
    <definedName name="solver_scl" localSheetId="2" hidden="1">2</definedName>
    <definedName name="solver_scl" localSheetId="3" hidden="1">1</definedName>
    <definedName name="solver_sho" localSheetId="0" hidden="1">2</definedName>
    <definedName name="solver_sho" localSheetId="4" hidden="1">2</definedName>
    <definedName name="solver_sho" localSheetId="1" hidden="1">2</definedName>
    <definedName name="solver_sho" localSheetId="2" hidden="1">2</definedName>
    <definedName name="solver_sho" localSheetId="3" hidden="1">2</definedName>
    <definedName name="solver_ssz" localSheetId="0" hidden="1">100</definedName>
    <definedName name="solver_ssz" localSheetId="4" hidden="1">100</definedName>
    <definedName name="solver_ssz" localSheetId="1" hidden="1">100</definedName>
    <definedName name="solver_ssz" localSheetId="2" hidden="1">100</definedName>
    <definedName name="solver_ssz" localSheetId="3" hidden="1">100</definedName>
    <definedName name="solver_tim" localSheetId="0" hidden="1">2147483647</definedName>
    <definedName name="solver_tim" localSheetId="4" hidden="1">2147483647</definedName>
    <definedName name="solver_tim" localSheetId="1" hidden="1">2147483647</definedName>
    <definedName name="solver_tim" localSheetId="2" hidden="1">2147483647</definedName>
    <definedName name="solver_tim" localSheetId="3" hidden="1">2147483647</definedName>
    <definedName name="solver_tol" localSheetId="0" hidden="1">0.01</definedName>
    <definedName name="solver_tol" localSheetId="4" hidden="1">0.01</definedName>
    <definedName name="solver_tol" localSheetId="1" hidden="1">0.01</definedName>
    <definedName name="solver_tol" localSheetId="2" hidden="1">0.01</definedName>
    <definedName name="solver_tol" localSheetId="3" hidden="1">0.01</definedName>
    <definedName name="solver_typ" localSheetId="0" hidden="1">2</definedName>
    <definedName name="solver_typ" localSheetId="4" hidden="1">2</definedName>
    <definedName name="solver_typ" localSheetId="1" hidden="1">2</definedName>
    <definedName name="solver_typ" localSheetId="2" hidden="1">2</definedName>
    <definedName name="solver_typ" localSheetId="3" hidden="1">2</definedName>
    <definedName name="solver_val" localSheetId="0" hidden="1">0</definedName>
    <definedName name="solver_val" localSheetId="4" hidden="1">0</definedName>
    <definedName name="solver_val" localSheetId="1" hidden="1">0</definedName>
    <definedName name="solver_val" localSheetId="2" hidden="1">0</definedName>
    <definedName name="solver_val" localSheetId="3" hidden="1">0</definedName>
    <definedName name="solver_ver" localSheetId="0" hidden="1">3</definedName>
    <definedName name="solver_ver" localSheetId="4" hidden="1">3</definedName>
    <definedName name="solver_ver" localSheetId="1" hidden="1">3</definedName>
    <definedName name="solver_ver" localSheetId="2" hidden="1">3</definedName>
    <definedName name="solver_ver" localSheetId="3" hidden="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6" l="1"/>
  <c r="C6" i="6"/>
  <c r="C7" i="6"/>
  <c r="C8" i="6"/>
  <c r="C9" i="6"/>
  <c r="C10" i="6"/>
  <c r="C11" i="6"/>
  <c r="C12" i="6"/>
  <c r="C13" i="6"/>
  <c r="C14" i="6"/>
  <c r="C15" i="6"/>
  <c r="C16" i="6"/>
  <c r="C17" i="6"/>
  <c r="C18" i="6"/>
  <c r="C19" i="6"/>
  <c r="C20" i="6"/>
  <c r="C21" i="6"/>
  <c r="C22" i="6"/>
  <c r="C23" i="6"/>
  <c r="C24" i="6"/>
  <c r="D24" i="6" s="1"/>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4" i="6"/>
  <c r="D4" i="6" s="1"/>
  <c r="C27" i="7"/>
  <c r="D27" i="7" s="1"/>
  <c r="E27" i="7" s="1"/>
  <c r="G27" i="7" s="1"/>
  <c r="C28" i="7"/>
  <c r="D28" i="7" s="1"/>
  <c r="E28" i="7" s="1"/>
  <c r="G28" i="7" s="1"/>
  <c r="C29" i="7"/>
  <c r="C30" i="7"/>
  <c r="C31" i="7"/>
  <c r="D31" i="7" s="1"/>
  <c r="E31" i="7" s="1"/>
  <c r="G31" i="7" s="1"/>
  <c r="C32" i="7"/>
  <c r="D32" i="7" s="1"/>
  <c r="E32" i="7" s="1"/>
  <c r="G32" i="7" s="1"/>
  <c r="C33" i="7"/>
  <c r="D33" i="7" s="1"/>
  <c r="E33" i="7" s="1"/>
  <c r="G33" i="7" s="1"/>
  <c r="C34" i="7"/>
  <c r="D34" i="7" s="1"/>
  <c r="E34" i="7" s="1"/>
  <c r="G34" i="7" s="1"/>
  <c r="C35" i="7"/>
  <c r="D35" i="7" s="1"/>
  <c r="E35" i="7" s="1"/>
  <c r="G35" i="7" s="1"/>
  <c r="C36" i="7"/>
  <c r="D36" i="7" s="1"/>
  <c r="E36" i="7" s="1"/>
  <c r="G36" i="7" s="1"/>
  <c r="C37" i="7"/>
  <c r="D37" i="7" s="1"/>
  <c r="E37" i="7" s="1"/>
  <c r="G37" i="7" s="1"/>
  <c r="C38" i="7"/>
  <c r="D38" i="7" s="1"/>
  <c r="E38" i="7" s="1"/>
  <c r="G38" i="7" s="1"/>
  <c r="C39" i="7"/>
  <c r="D39" i="7" s="1"/>
  <c r="E39" i="7" s="1"/>
  <c r="G39" i="7" s="1"/>
  <c r="C40" i="7"/>
  <c r="D40" i="7" s="1"/>
  <c r="E40" i="7" s="1"/>
  <c r="G40" i="7" s="1"/>
  <c r="C41" i="7"/>
  <c r="D41" i="7" s="1"/>
  <c r="E41" i="7" s="1"/>
  <c r="G41" i="7" s="1"/>
  <c r="C42" i="7"/>
  <c r="D42" i="7" s="1"/>
  <c r="E42" i="7" s="1"/>
  <c r="G42" i="7" s="1"/>
  <c r="C43" i="7"/>
  <c r="D43" i="7" s="1"/>
  <c r="E43" i="7" s="1"/>
  <c r="G43" i="7" s="1"/>
  <c r="C44" i="7"/>
  <c r="D44" i="7" s="1"/>
  <c r="E44" i="7" s="1"/>
  <c r="G44" i="7" s="1"/>
  <c r="C45" i="7"/>
  <c r="C46" i="7"/>
  <c r="D46" i="7" s="1"/>
  <c r="E46" i="7" s="1"/>
  <c r="G46" i="7" s="1"/>
  <c r="C47" i="7"/>
  <c r="D47" i="7" s="1"/>
  <c r="E47" i="7" s="1"/>
  <c r="G47" i="7" s="1"/>
  <c r="C48" i="7"/>
  <c r="D48" i="7" s="1"/>
  <c r="E48" i="7" s="1"/>
  <c r="G48" i="7" s="1"/>
  <c r="C49" i="7"/>
  <c r="D49" i="7" s="1"/>
  <c r="E49" i="7" s="1"/>
  <c r="G49" i="7" s="1"/>
  <c r="C50" i="7"/>
  <c r="D50" i="7" s="1"/>
  <c r="E50" i="7" s="1"/>
  <c r="G50" i="7" s="1"/>
  <c r="C51" i="7"/>
  <c r="D51" i="7" s="1"/>
  <c r="E51" i="7" s="1"/>
  <c r="G51" i="7" s="1"/>
  <c r="C52" i="7"/>
  <c r="D52" i="7" s="1"/>
  <c r="E52" i="7" s="1"/>
  <c r="G52" i="7" s="1"/>
  <c r="C53" i="7"/>
  <c r="C54" i="7"/>
  <c r="D54" i="7" s="1"/>
  <c r="E54" i="7" s="1"/>
  <c r="G54" i="7" s="1"/>
  <c r="C55" i="7"/>
  <c r="D55" i="7" s="1"/>
  <c r="E55" i="7" s="1"/>
  <c r="G55" i="7" s="1"/>
  <c r="C56" i="7"/>
  <c r="D56" i="7" s="1"/>
  <c r="E56" i="7" s="1"/>
  <c r="G56" i="7" s="1"/>
  <c r="C57" i="7"/>
  <c r="D57" i="7" s="1"/>
  <c r="E57" i="7" s="1"/>
  <c r="G57" i="7" s="1"/>
  <c r="C58" i="7"/>
  <c r="D58" i="7" s="1"/>
  <c r="E58" i="7" s="1"/>
  <c r="C59" i="7"/>
  <c r="D59" i="7" s="1"/>
  <c r="E59" i="7" s="1"/>
  <c r="C60" i="7"/>
  <c r="D60" i="7" s="1"/>
  <c r="E60" i="7" s="1"/>
  <c r="C61" i="7"/>
  <c r="D61" i="7" s="1"/>
  <c r="E61" i="7" s="1"/>
  <c r="C62" i="7"/>
  <c r="D62" i="7" s="1"/>
  <c r="E62" i="7" s="1"/>
  <c r="C63" i="7"/>
  <c r="D63" i="7" s="1"/>
  <c r="E63" i="7" s="1"/>
  <c r="C64" i="7"/>
  <c r="D64" i="7" s="1"/>
  <c r="E64" i="7" s="1"/>
  <c r="C65" i="7"/>
  <c r="D65" i="7" s="1"/>
  <c r="E65" i="7" s="1"/>
  <c r="C66" i="7"/>
  <c r="D66" i="7" s="1"/>
  <c r="E66" i="7" s="1"/>
  <c r="C67" i="7"/>
  <c r="D67" i="7" s="1"/>
  <c r="E67" i="7" s="1"/>
  <c r="C68" i="7"/>
  <c r="D68" i="7" s="1"/>
  <c r="E68" i="7" s="1"/>
  <c r="C69" i="7"/>
  <c r="D69" i="7" s="1"/>
  <c r="E69" i="7" s="1"/>
  <c r="C70" i="7"/>
  <c r="C71" i="7"/>
  <c r="D71" i="7" s="1"/>
  <c r="E71" i="7" s="1"/>
  <c r="C72" i="7"/>
  <c r="D72" i="7" s="1"/>
  <c r="E72" i="7" s="1"/>
  <c r="C73" i="7"/>
  <c r="D73" i="7" s="1"/>
  <c r="E73" i="7" s="1"/>
  <c r="C74" i="7"/>
  <c r="D74" i="7" s="1"/>
  <c r="E74" i="7" s="1"/>
  <c r="C75" i="7"/>
  <c r="D75" i="7" s="1"/>
  <c r="E75" i="7" s="1"/>
  <c r="C76" i="7"/>
  <c r="D76" i="7" s="1"/>
  <c r="E76" i="7" s="1"/>
  <c r="C77" i="7"/>
  <c r="C78" i="7"/>
  <c r="D78" i="7" s="1"/>
  <c r="E78" i="7" s="1"/>
  <c r="C79" i="7"/>
  <c r="D79" i="7" s="1"/>
  <c r="E79" i="7" s="1"/>
  <c r="C80" i="7"/>
  <c r="D80" i="7" s="1"/>
  <c r="E80" i="7" s="1"/>
  <c r="C81" i="7"/>
  <c r="D81" i="7" s="1"/>
  <c r="E81" i="7" s="1"/>
  <c r="C5" i="7"/>
  <c r="D5" i="7" s="1"/>
  <c r="E5" i="7" s="1"/>
  <c r="G5" i="7" s="1"/>
  <c r="C6" i="7"/>
  <c r="D6" i="7" s="1"/>
  <c r="E6" i="7" s="1"/>
  <c r="G6" i="7" s="1"/>
  <c r="C7" i="7"/>
  <c r="D7" i="7" s="1"/>
  <c r="E7" i="7" s="1"/>
  <c r="G7" i="7" s="1"/>
  <c r="C8" i="7"/>
  <c r="D8" i="7" s="1"/>
  <c r="E8" i="7" s="1"/>
  <c r="G8" i="7" s="1"/>
  <c r="C9" i="7"/>
  <c r="D9" i="7" s="1"/>
  <c r="E9" i="7" s="1"/>
  <c r="G9" i="7" s="1"/>
  <c r="C10" i="7"/>
  <c r="D10" i="7" s="1"/>
  <c r="E10" i="7" s="1"/>
  <c r="G10" i="7" s="1"/>
  <c r="C11" i="7"/>
  <c r="D11" i="7" s="1"/>
  <c r="E11" i="7" s="1"/>
  <c r="G11" i="7" s="1"/>
  <c r="C12" i="7"/>
  <c r="D12" i="7" s="1"/>
  <c r="E12" i="7" s="1"/>
  <c r="G12" i="7" s="1"/>
  <c r="C13" i="7"/>
  <c r="D13" i="7" s="1"/>
  <c r="E13" i="7" s="1"/>
  <c r="G13" i="7" s="1"/>
  <c r="C14" i="7"/>
  <c r="D14" i="7" s="1"/>
  <c r="E14" i="7" s="1"/>
  <c r="G14" i="7" s="1"/>
  <c r="C15" i="7"/>
  <c r="D15" i="7" s="1"/>
  <c r="E15" i="7" s="1"/>
  <c r="G15" i="7" s="1"/>
  <c r="C16" i="7"/>
  <c r="D16" i="7" s="1"/>
  <c r="E16" i="7" s="1"/>
  <c r="G16" i="7" s="1"/>
  <c r="C17" i="7"/>
  <c r="D17" i="7" s="1"/>
  <c r="E17" i="7" s="1"/>
  <c r="G17" i="7" s="1"/>
  <c r="C18" i="7"/>
  <c r="D18" i="7" s="1"/>
  <c r="E18" i="7" s="1"/>
  <c r="G18" i="7" s="1"/>
  <c r="C19" i="7"/>
  <c r="D19" i="7" s="1"/>
  <c r="E19" i="7" s="1"/>
  <c r="G19" i="7" s="1"/>
  <c r="C20" i="7"/>
  <c r="D20" i="7" s="1"/>
  <c r="E20" i="7" s="1"/>
  <c r="G20" i="7" s="1"/>
  <c r="C21" i="7"/>
  <c r="D21" i="7" s="1"/>
  <c r="E21" i="7" s="1"/>
  <c r="G21" i="7" s="1"/>
  <c r="C22" i="7"/>
  <c r="D22" i="7" s="1"/>
  <c r="E22" i="7" s="1"/>
  <c r="G22" i="7" s="1"/>
  <c r="C23" i="7"/>
  <c r="D23" i="7" s="1"/>
  <c r="E23" i="7" s="1"/>
  <c r="G23" i="7" s="1"/>
  <c r="C24" i="7"/>
  <c r="D24" i="7" s="1"/>
  <c r="E24" i="7" s="1"/>
  <c r="G24" i="7" s="1"/>
  <c r="C25" i="7"/>
  <c r="D25" i="7" s="1"/>
  <c r="E25" i="7" s="1"/>
  <c r="G25" i="7" s="1"/>
  <c r="C26" i="7"/>
  <c r="D26" i="7" s="1"/>
  <c r="E26" i="7" s="1"/>
  <c r="G26" i="7" s="1"/>
  <c r="C4" i="7"/>
  <c r="D4" i="7" s="1"/>
  <c r="C4" i="3"/>
  <c r="D4" i="3" s="1"/>
  <c r="D77" i="7"/>
  <c r="E77" i="7" s="1"/>
  <c r="D70" i="7"/>
  <c r="E70" i="7" s="1"/>
  <c r="D53" i="7"/>
  <c r="E53" i="7" s="1"/>
  <c r="G53" i="7" s="1"/>
  <c r="D45" i="7"/>
  <c r="E45" i="7" s="1"/>
  <c r="G45" i="7" s="1"/>
  <c r="D30" i="7"/>
  <c r="E30" i="7" s="1"/>
  <c r="G30" i="7" s="1"/>
  <c r="D29" i="7"/>
  <c r="E29" i="7" s="1"/>
  <c r="G29" i="7" s="1"/>
  <c r="E4" i="7" l="1"/>
  <c r="G4" i="7" s="1"/>
  <c r="H2" i="7" s="1"/>
  <c r="E24" i="6" l="1"/>
  <c r="G24" i="6" s="1"/>
  <c r="C81" i="5"/>
  <c r="D81" i="5" s="1"/>
  <c r="E81" i="5" s="1"/>
  <c r="C80" i="5"/>
  <c r="D80" i="5" s="1"/>
  <c r="E80" i="5" s="1"/>
  <c r="C79" i="5"/>
  <c r="D79" i="5" s="1"/>
  <c r="E79" i="5" s="1"/>
  <c r="C78" i="5"/>
  <c r="D78" i="5" s="1"/>
  <c r="E78" i="5" s="1"/>
  <c r="C77" i="5"/>
  <c r="D77" i="5" s="1"/>
  <c r="E77" i="5" s="1"/>
  <c r="C76" i="5"/>
  <c r="D76" i="5" s="1"/>
  <c r="E76" i="5" s="1"/>
  <c r="C75" i="5"/>
  <c r="D75" i="5" s="1"/>
  <c r="E75" i="5" s="1"/>
  <c r="C74" i="5"/>
  <c r="D74" i="5" s="1"/>
  <c r="E74" i="5" s="1"/>
  <c r="C73" i="5"/>
  <c r="D73" i="5" s="1"/>
  <c r="E73" i="5" s="1"/>
  <c r="C72" i="5"/>
  <c r="D72" i="5" s="1"/>
  <c r="E72" i="5" s="1"/>
  <c r="C71" i="5"/>
  <c r="D71" i="5" s="1"/>
  <c r="E71" i="5" s="1"/>
  <c r="C70" i="5"/>
  <c r="D70" i="5" s="1"/>
  <c r="E70" i="5" s="1"/>
  <c r="C69" i="5"/>
  <c r="D69" i="5" s="1"/>
  <c r="E69" i="5" s="1"/>
  <c r="C68" i="5"/>
  <c r="D68" i="5" s="1"/>
  <c r="E68" i="5" s="1"/>
  <c r="C67" i="5"/>
  <c r="D67" i="5" s="1"/>
  <c r="E67" i="5" s="1"/>
  <c r="C66" i="5"/>
  <c r="D66" i="5" s="1"/>
  <c r="E66" i="5" s="1"/>
  <c r="C65" i="5"/>
  <c r="D65" i="5" s="1"/>
  <c r="E65" i="5" s="1"/>
  <c r="C64" i="5"/>
  <c r="D64" i="5" s="1"/>
  <c r="E64" i="5" s="1"/>
  <c r="C63" i="5"/>
  <c r="D63" i="5" s="1"/>
  <c r="E63" i="5" s="1"/>
  <c r="C62" i="5"/>
  <c r="D62" i="5" s="1"/>
  <c r="E62" i="5" s="1"/>
  <c r="C61" i="5"/>
  <c r="D61" i="5" s="1"/>
  <c r="E61" i="5" s="1"/>
  <c r="G61" i="5" s="1"/>
  <c r="C60" i="5"/>
  <c r="D60" i="5" s="1"/>
  <c r="E60" i="5" s="1"/>
  <c r="G60" i="5" s="1"/>
  <c r="C59" i="5"/>
  <c r="D59" i="5" s="1"/>
  <c r="E59" i="5" s="1"/>
  <c r="G59" i="5" s="1"/>
  <c r="C58" i="5"/>
  <c r="D58" i="5" s="1"/>
  <c r="E58" i="5" s="1"/>
  <c r="G58" i="5" s="1"/>
  <c r="C57" i="5"/>
  <c r="D57" i="5" s="1"/>
  <c r="E57" i="5" s="1"/>
  <c r="G57" i="5" s="1"/>
  <c r="C56" i="5"/>
  <c r="D56" i="5" s="1"/>
  <c r="E56" i="5" s="1"/>
  <c r="G56" i="5" s="1"/>
  <c r="C55" i="5"/>
  <c r="D55" i="5" s="1"/>
  <c r="E55" i="5" s="1"/>
  <c r="G55" i="5" s="1"/>
  <c r="C54" i="5"/>
  <c r="D54" i="5" s="1"/>
  <c r="E54" i="5" s="1"/>
  <c r="G54" i="5" s="1"/>
  <c r="C53" i="5"/>
  <c r="D53" i="5" s="1"/>
  <c r="E53" i="5" s="1"/>
  <c r="G53" i="5" s="1"/>
  <c r="C52" i="5"/>
  <c r="D52" i="5" s="1"/>
  <c r="E52" i="5" s="1"/>
  <c r="G52" i="5" s="1"/>
  <c r="C51" i="5"/>
  <c r="D51" i="5" s="1"/>
  <c r="E51" i="5" s="1"/>
  <c r="G51" i="5" s="1"/>
  <c r="C50" i="5"/>
  <c r="D50" i="5" s="1"/>
  <c r="E50" i="5" s="1"/>
  <c r="G50" i="5" s="1"/>
  <c r="C49" i="5"/>
  <c r="D49" i="5" s="1"/>
  <c r="E49" i="5" s="1"/>
  <c r="G49" i="5" s="1"/>
  <c r="C48" i="5"/>
  <c r="D48" i="5" s="1"/>
  <c r="E48" i="5" s="1"/>
  <c r="G48" i="5" s="1"/>
  <c r="C47" i="5"/>
  <c r="D47" i="5" s="1"/>
  <c r="E47" i="5" s="1"/>
  <c r="G47" i="5" s="1"/>
  <c r="C46" i="5"/>
  <c r="D46" i="5" s="1"/>
  <c r="E46" i="5" s="1"/>
  <c r="G46" i="5" s="1"/>
  <c r="C45" i="5"/>
  <c r="D45" i="5" s="1"/>
  <c r="E45" i="5" s="1"/>
  <c r="G45" i="5" s="1"/>
  <c r="C44" i="5"/>
  <c r="D44" i="5" s="1"/>
  <c r="E44" i="5" s="1"/>
  <c r="G44" i="5" s="1"/>
  <c r="C43" i="5"/>
  <c r="D43" i="5" s="1"/>
  <c r="E43" i="5" s="1"/>
  <c r="G43" i="5" s="1"/>
  <c r="C42" i="5"/>
  <c r="D42" i="5" s="1"/>
  <c r="E42" i="5" s="1"/>
  <c r="G42" i="5" s="1"/>
  <c r="C41" i="5"/>
  <c r="D41" i="5" s="1"/>
  <c r="E41" i="5" s="1"/>
  <c r="G41" i="5" s="1"/>
  <c r="C40" i="5"/>
  <c r="D40" i="5" s="1"/>
  <c r="E40" i="5" s="1"/>
  <c r="G40" i="5" s="1"/>
  <c r="C39" i="5"/>
  <c r="D39" i="5" s="1"/>
  <c r="E39" i="5" s="1"/>
  <c r="G39" i="5" s="1"/>
  <c r="C38" i="5"/>
  <c r="D38" i="5" s="1"/>
  <c r="E38" i="5" s="1"/>
  <c r="G38" i="5" s="1"/>
  <c r="C37" i="5"/>
  <c r="D37" i="5" s="1"/>
  <c r="E37" i="5" s="1"/>
  <c r="G37" i="5" s="1"/>
  <c r="C36" i="5"/>
  <c r="D36" i="5" s="1"/>
  <c r="E36" i="5" s="1"/>
  <c r="G36" i="5" s="1"/>
  <c r="C35" i="5"/>
  <c r="D35" i="5" s="1"/>
  <c r="E35" i="5" s="1"/>
  <c r="G35" i="5" s="1"/>
  <c r="C34" i="5"/>
  <c r="D34" i="5" s="1"/>
  <c r="E34" i="5" s="1"/>
  <c r="G34" i="5" s="1"/>
  <c r="C33" i="5"/>
  <c r="D33" i="5" s="1"/>
  <c r="E33" i="5" s="1"/>
  <c r="G33" i="5" s="1"/>
  <c r="C32" i="5"/>
  <c r="D32" i="5" s="1"/>
  <c r="E32" i="5" s="1"/>
  <c r="G32" i="5" s="1"/>
  <c r="C31" i="5"/>
  <c r="D31" i="5" s="1"/>
  <c r="E31" i="5" s="1"/>
  <c r="G31" i="5" s="1"/>
  <c r="C30" i="5"/>
  <c r="D30" i="5" s="1"/>
  <c r="E30" i="5" s="1"/>
  <c r="G30" i="5" s="1"/>
  <c r="C29" i="5"/>
  <c r="D29" i="5" s="1"/>
  <c r="E29" i="5" s="1"/>
  <c r="G29" i="5" s="1"/>
  <c r="C28" i="5"/>
  <c r="D28" i="5" s="1"/>
  <c r="E28" i="5" s="1"/>
  <c r="G28" i="5" s="1"/>
  <c r="C27" i="5"/>
  <c r="D27" i="5" s="1"/>
  <c r="E27" i="5" s="1"/>
  <c r="G27" i="5" s="1"/>
  <c r="C26" i="5"/>
  <c r="D26" i="5" s="1"/>
  <c r="E26" i="5" s="1"/>
  <c r="G26" i="5" s="1"/>
  <c r="C25" i="5"/>
  <c r="D25" i="5" s="1"/>
  <c r="E25" i="5" s="1"/>
  <c r="G25" i="5" s="1"/>
  <c r="C24" i="5"/>
  <c r="D24" i="5" s="1"/>
  <c r="E24" i="5" s="1"/>
  <c r="G24" i="5" s="1"/>
  <c r="C23" i="5"/>
  <c r="D23" i="5" s="1"/>
  <c r="E23" i="5" s="1"/>
  <c r="G23" i="5" s="1"/>
  <c r="C22" i="5"/>
  <c r="D22" i="5" s="1"/>
  <c r="E22" i="5" s="1"/>
  <c r="G22" i="5" s="1"/>
  <c r="C21" i="5"/>
  <c r="D21" i="5" s="1"/>
  <c r="E21" i="5" s="1"/>
  <c r="G21" i="5" s="1"/>
  <c r="C20" i="5"/>
  <c r="D20" i="5" s="1"/>
  <c r="E20" i="5" s="1"/>
  <c r="G20" i="5" s="1"/>
  <c r="C19" i="5"/>
  <c r="D19" i="5" s="1"/>
  <c r="E19" i="5" s="1"/>
  <c r="G19" i="5" s="1"/>
  <c r="C18" i="5"/>
  <c r="D18" i="5" s="1"/>
  <c r="E18" i="5" s="1"/>
  <c r="G18" i="5" s="1"/>
  <c r="C17" i="5"/>
  <c r="D17" i="5" s="1"/>
  <c r="E17" i="5" s="1"/>
  <c r="G17" i="5" s="1"/>
  <c r="C16" i="5"/>
  <c r="D16" i="5" s="1"/>
  <c r="E16" i="5" s="1"/>
  <c r="G16" i="5" s="1"/>
  <c r="C15" i="5"/>
  <c r="D15" i="5" s="1"/>
  <c r="E15" i="5" s="1"/>
  <c r="G15" i="5" s="1"/>
  <c r="C14" i="5"/>
  <c r="D14" i="5" s="1"/>
  <c r="E14" i="5" s="1"/>
  <c r="G14" i="5" s="1"/>
  <c r="C13" i="5"/>
  <c r="D13" i="5" s="1"/>
  <c r="E13" i="5" s="1"/>
  <c r="G13" i="5" s="1"/>
  <c r="C12" i="5"/>
  <c r="D12" i="5" s="1"/>
  <c r="E12" i="5" s="1"/>
  <c r="G12" i="5" s="1"/>
  <c r="C11" i="5"/>
  <c r="D11" i="5" s="1"/>
  <c r="E11" i="5" s="1"/>
  <c r="G11" i="5" s="1"/>
  <c r="C10" i="5"/>
  <c r="D10" i="5" s="1"/>
  <c r="E10" i="5" s="1"/>
  <c r="G10" i="5" s="1"/>
  <c r="C9" i="5"/>
  <c r="D9" i="5" s="1"/>
  <c r="E9" i="5" s="1"/>
  <c r="G9" i="5" s="1"/>
  <c r="C8" i="5"/>
  <c r="D8" i="5" s="1"/>
  <c r="E8" i="5" s="1"/>
  <c r="G8" i="5" s="1"/>
  <c r="C7" i="5"/>
  <c r="D7" i="5" s="1"/>
  <c r="E7" i="5" s="1"/>
  <c r="G7" i="5" s="1"/>
  <c r="C6" i="5"/>
  <c r="D6" i="5" s="1"/>
  <c r="E6" i="5" s="1"/>
  <c r="G6" i="5" s="1"/>
  <c r="C5" i="5"/>
  <c r="D5" i="5" s="1"/>
  <c r="E5" i="5" s="1"/>
  <c r="G5" i="5" s="1"/>
  <c r="C4" i="5"/>
  <c r="D4" i="5" s="1"/>
  <c r="E4" i="5" s="1"/>
  <c r="G4" i="5" s="1"/>
  <c r="C81" i="4"/>
  <c r="D81" i="4" s="1"/>
  <c r="E81" i="4" s="1"/>
  <c r="C80" i="4"/>
  <c r="D80" i="4" s="1"/>
  <c r="E80" i="4" s="1"/>
  <c r="C79" i="4"/>
  <c r="D79" i="4" s="1"/>
  <c r="E79" i="4" s="1"/>
  <c r="C78" i="4"/>
  <c r="D78" i="4" s="1"/>
  <c r="E78" i="4" s="1"/>
  <c r="C77" i="4"/>
  <c r="D77" i="4" s="1"/>
  <c r="E77" i="4" s="1"/>
  <c r="C76" i="4"/>
  <c r="D76" i="4" s="1"/>
  <c r="E76" i="4" s="1"/>
  <c r="C75" i="4"/>
  <c r="D75" i="4" s="1"/>
  <c r="E75" i="4" s="1"/>
  <c r="C74" i="4"/>
  <c r="D74" i="4" s="1"/>
  <c r="E74" i="4" s="1"/>
  <c r="C73" i="4"/>
  <c r="D73" i="4" s="1"/>
  <c r="E73" i="4" s="1"/>
  <c r="C72" i="4"/>
  <c r="D72" i="4" s="1"/>
  <c r="E72" i="4" s="1"/>
  <c r="C71" i="4"/>
  <c r="D71" i="4" s="1"/>
  <c r="E71" i="4" s="1"/>
  <c r="C70" i="4"/>
  <c r="D70" i="4" s="1"/>
  <c r="E70" i="4" s="1"/>
  <c r="C69" i="4"/>
  <c r="D69" i="4" s="1"/>
  <c r="E69" i="4" s="1"/>
  <c r="C68" i="4"/>
  <c r="D68" i="4" s="1"/>
  <c r="E68" i="4" s="1"/>
  <c r="C67" i="4"/>
  <c r="D67" i="4" s="1"/>
  <c r="E67" i="4" s="1"/>
  <c r="C66" i="4"/>
  <c r="D66" i="4" s="1"/>
  <c r="E66" i="4" s="1"/>
  <c r="C65" i="4"/>
  <c r="D65" i="4" s="1"/>
  <c r="E65" i="4" s="1"/>
  <c r="C64" i="4"/>
  <c r="D64" i="4" s="1"/>
  <c r="E64" i="4" s="1"/>
  <c r="C63" i="4"/>
  <c r="D63" i="4" s="1"/>
  <c r="E63" i="4" s="1"/>
  <c r="C62" i="4"/>
  <c r="D62" i="4" s="1"/>
  <c r="E62" i="4" s="1"/>
  <c r="C61" i="4"/>
  <c r="D61" i="4" s="1"/>
  <c r="E61" i="4" s="1"/>
  <c r="G61" i="4" s="1"/>
  <c r="C60" i="4"/>
  <c r="D60" i="4" s="1"/>
  <c r="E60" i="4" s="1"/>
  <c r="G60" i="4" s="1"/>
  <c r="C59" i="4"/>
  <c r="D59" i="4" s="1"/>
  <c r="E59" i="4" s="1"/>
  <c r="G59" i="4" s="1"/>
  <c r="C58" i="4"/>
  <c r="D58" i="4" s="1"/>
  <c r="E58" i="4" s="1"/>
  <c r="G58" i="4" s="1"/>
  <c r="C57" i="4"/>
  <c r="D57" i="4" s="1"/>
  <c r="E57" i="4" s="1"/>
  <c r="G57" i="4" s="1"/>
  <c r="C56" i="4"/>
  <c r="D56" i="4" s="1"/>
  <c r="E56" i="4" s="1"/>
  <c r="G56" i="4" s="1"/>
  <c r="C55" i="4"/>
  <c r="D55" i="4" s="1"/>
  <c r="E55" i="4" s="1"/>
  <c r="G55" i="4" s="1"/>
  <c r="F54" i="4"/>
  <c r="C54" i="4"/>
  <c r="D54" i="4" s="1"/>
  <c r="E54" i="4" s="1"/>
  <c r="C53" i="4"/>
  <c r="D53" i="4" s="1"/>
  <c r="E53" i="4" s="1"/>
  <c r="G53" i="4" s="1"/>
  <c r="C52" i="4"/>
  <c r="D52" i="4" s="1"/>
  <c r="E52" i="4" s="1"/>
  <c r="G52" i="4" s="1"/>
  <c r="C51" i="4"/>
  <c r="D51" i="4" s="1"/>
  <c r="E51" i="4" s="1"/>
  <c r="G51" i="4" s="1"/>
  <c r="C50" i="4"/>
  <c r="D50" i="4" s="1"/>
  <c r="E50" i="4" s="1"/>
  <c r="G50" i="4" s="1"/>
  <c r="C49" i="4"/>
  <c r="D49" i="4" s="1"/>
  <c r="E49" i="4" s="1"/>
  <c r="G49" i="4" s="1"/>
  <c r="C48" i="4"/>
  <c r="D48" i="4" s="1"/>
  <c r="E48" i="4" s="1"/>
  <c r="G48" i="4" s="1"/>
  <c r="C47" i="4"/>
  <c r="D47" i="4" s="1"/>
  <c r="E47" i="4" s="1"/>
  <c r="G47" i="4" s="1"/>
  <c r="C46" i="4"/>
  <c r="D46" i="4" s="1"/>
  <c r="E46" i="4" s="1"/>
  <c r="G46" i="4" s="1"/>
  <c r="C45" i="4"/>
  <c r="D45" i="4" s="1"/>
  <c r="E45" i="4" s="1"/>
  <c r="G45" i="4" s="1"/>
  <c r="C44" i="4"/>
  <c r="D44" i="4" s="1"/>
  <c r="E44" i="4" s="1"/>
  <c r="G44" i="4" s="1"/>
  <c r="C43" i="4"/>
  <c r="D43" i="4" s="1"/>
  <c r="E43" i="4" s="1"/>
  <c r="G43" i="4" s="1"/>
  <c r="C42" i="4"/>
  <c r="D42" i="4" s="1"/>
  <c r="E42" i="4" s="1"/>
  <c r="G42" i="4" s="1"/>
  <c r="C41" i="4"/>
  <c r="D41" i="4" s="1"/>
  <c r="E41" i="4" s="1"/>
  <c r="G41" i="4" s="1"/>
  <c r="C40" i="4"/>
  <c r="D40" i="4" s="1"/>
  <c r="E40" i="4" s="1"/>
  <c r="G40" i="4" s="1"/>
  <c r="C39" i="4"/>
  <c r="D39" i="4" s="1"/>
  <c r="E39" i="4" s="1"/>
  <c r="G39" i="4" s="1"/>
  <c r="C38" i="4"/>
  <c r="D38" i="4" s="1"/>
  <c r="E38" i="4" s="1"/>
  <c r="G38" i="4" s="1"/>
  <c r="C37" i="4"/>
  <c r="D37" i="4" s="1"/>
  <c r="E37" i="4" s="1"/>
  <c r="G37" i="4" s="1"/>
  <c r="C36" i="4"/>
  <c r="D36" i="4" s="1"/>
  <c r="E36" i="4" s="1"/>
  <c r="G36" i="4" s="1"/>
  <c r="C35" i="4"/>
  <c r="D35" i="4" s="1"/>
  <c r="E35" i="4" s="1"/>
  <c r="G35" i="4" s="1"/>
  <c r="C34" i="4"/>
  <c r="D34" i="4" s="1"/>
  <c r="E34" i="4" s="1"/>
  <c r="G34" i="4" s="1"/>
  <c r="C33" i="4"/>
  <c r="D33" i="4" s="1"/>
  <c r="E33" i="4" s="1"/>
  <c r="G33" i="4" s="1"/>
  <c r="C32" i="4"/>
  <c r="D32" i="4" s="1"/>
  <c r="E32" i="4" s="1"/>
  <c r="G32" i="4" s="1"/>
  <c r="C31" i="4"/>
  <c r="D31" i="4" s="1"/>
  <c r="E31" i="4" s="1"/>
  <c r="G31" i="4" s="1"/>
  <c r="C30" i="4"/>
  <c r="D30" i="4" s="1"/>
  <c r="E30" i="4" s="1"/>
  <c r="G30" i="4" s="1"/>
  <c r="C29" i="4"/>
  <c r="D29" i="4" s="1"/>
  <c r="E29" i="4" s="1"/>
  <c r="G29" i="4" s="1"/>
  <c r="C28" i="4"/>
  <c r="D28" i="4" s="1"/>
  <c r="E28" i="4" s="1"/>
  <c r="G28" i="4" s="1"/>
  <c r="C27" i="4"/>
  <c r="D27" i="4" s="1"/>
  <c r="E27" i="4" s="1"/>
  <c r="G27" i="4" s="1"/>
  <c r="C26" i="4"/>
  <c r="D26" i="4" s="1"/>
  <c r="E26" i="4" s="1"/>
  <c r="G26" i="4" s="1"/>
  <c r="C25" i="4"/>
  <c r="D25" i="4" s="1"/>
  <c r="E25" i="4" s="1"/>
  <c r="G25" i="4" s="1"/>
  <c r="C24" i="4"/>
  <c r="D24" i="4" s="1"/>
  <c r="E24" i="4" s="1"/>
  <c r="G24" i="4" s="1"/>
  <c r="C23" i="4"/>
  <c r="D23" i="4" s="1"/>
  <c r="E23" i="4" s="1"/>
  <c r="G23" i="4" s="1"/>
  <c r="C22" i="4"/>
  <c r="D22" i="4" s="1"/>
  <c r="E22" i="4" s="1"/>
  <c r="G22" i="4" s="1"/>
  <c r="C21" i="4"/>
  <c r="D21" i="4" s="1"/>
  <c r="E21" i="4" s="1"/>
  <c r="G21" i="4" s="1"/>
  <c r="C20" i="4"/>
  <c r="D20" i="4" s="1"/>
  <c r="E20" i="4" s="1"/>
  <c r="G20" i="4" s="1"/>
  <c r="C19" i="4"/>
  <c r="D19" i="4" s="1"/>
  <c r="E19" i="4" s="1"/>
  <c r="G19" i="4" s="1"/>
  <c r="C18" i="4"/>
  <c r="D18" i="4" s="1"/>
  <c r="E18" i="4" s="1"/>
  <c r="G18" i="4" s="1"/>
  <c r="C17" i="4"/>
  <c r="D17" i="4" s="1"/>
  <c r="E17" i="4" s="1"/>
  <c r="G17" i="4" s="1"/>
  <c r="C16" i="4"/>
  <c r="D16" i="4" s="1"/>
  <c r="E16" i="4" s="1"/>
  <c r="G16" i="4" s="1"/>
  <c r="C15" i="4"/>
  <c r="D15" i="4" s="1"/>
  <c r="E15" i="4" s="1"/>
  <c r="G15" i="4" s="1"/>
  <c r="C14" i="4"/>
  <c r="D14" i="4" s="1"/>
  <c r="E14" i="4" s="1"/>
  <c r="G14" i="4" s="1"/>
  <c r="C13" i="4"/>
  <c r="D13" i="4" s="1"/>
  <c r="E13" i="4" s="1"/>
  <c r="G13" i="4" s="1"/>
  <c r="C12" i="4"/>
  <c r="D12" i="4" s="1"/>
  <c r="E12" i="4" s="1"/>
  <c r="G12" i="4" s="1"/>
  <c r="C11" i="4"/>
  <c r="D11" i="4" s="1"/>
  <c r="E11" i="4" s="1"/>
  <c r="G11" i="4" s="1"/>
  <c r="C10" i="4"/>
  <c r="D10" i="4" s="1"/>
  <c r="E10" i="4" s="1"/>
  <c r="G10" i="4" s="1"/>
  <c r="C9" i="4"/>
  <c r="D9" i="4" s="1"/>
  <c r="E9" i="4" s="1"/>
  <c r="G9" i="4" s="1"/>
  <c r="C8" i="4"/>
  <c r="D8" i="4" s="1"/>
  <c r="E8" i="4" s="1"/>
  <c r="G8" i="4" s="1"/>
  <c r="C7" i="4"/>
  <c r="D7" i="4" s="1"/>
  <c r="E7" i="4" s="1"/>
  <c r="G7" i="4" s="1"/>
  <c r="C6" i="4"/>
  <c r="D6" i="4" s="1"/>
  <c r="E6" i="4" s="1"/>
  <c r="G6" i="4" s="1"/>
  <c r="C5" i="4"/>
  <c r="D5" i="4" s="1"/>
  <c r="E5" i="4" s="1"/>
  <c r="G5" i="4" s="1"/>
  <c r="C4" i="4"/>
  <c r="D4" i="4" s="1"/>
  <c r="E4" i="4" s="1"/>
  <c r="G4" i="4" s="1"/>
  <c r="G54" i="4" l="1"/>
  <c r="H2" i="5"/>
  <c r="D10" i="6"/>
  <c r="E10" i="6" s="1"/>
  <c r="G10" i="6" s="1"/>
  <c r="D18" i="6"/>
  <c r="E18" i="6" s="1"/>
  <c r="G18" i="6" s="1"/>
  <c r="D26" i="6"/>
  <c r="E26" i="6" s="1"/>
  <c r="G26" i="6" s="1"/>
  <c r="D34" i="6"/>
  <c r="E34" i="6" s="1"/>
  <c r="G34" i="6" s="1"/>
  <c r="D42" i="6"/>
  <c r="E42" i="6" s="1"/>
  <c r="G42" i="6" s="1"/>
  <c r="D50" i="6"/>
  <c r="E50" i="6" s="1"/>
  <c r="G50" i="6" s="1"/>
  <c r="D58" i="6"/>
  <c r="E58" i="6" s="1"/>
  <c r="D66" i="6"/>
  <c r="E66" i="6" s="1"/>
  <c r="D74" i="6"/>
  <c r="E74" i="6" s="1"/>
  <c r="D19" i="6"/>
  <c r="E19" i="6" s="1"/>
  <c r="G19" i="6" s="1"/>
  <c r="D75" i="6"/>
  <c r="E75" i="6" s="1"/>
  <c r="E4" i="6"/>
  <c r="G4" i="6" s="1"/>
  <c r="D12" i="6"/>
  <c r="E12" i="6" s="1"/>
  <c r="G12" i="6" s="1"/>
  <c r="D20" i="6"/>
  <c r="E20" i="6" s="1"/>
  <c r="G20" i="6" s="1"/>
  <c r="D28" i="6"/>
  <c r="E28" i="6" s="1"/>
  <c r="G28" i="6" s="1"/>
  <c r="D36" i="6"/>
  <c r="E36" i="6" s="1"/>
  <c r="G36" i="6" s="1"/>
  <c r="D44" i="6"/>
  <c r="E44" i="6" s="1"/>
  <c r="G44" i="6" s="1"/>
  <c r="D52" i="6"/>
  <c r="E52" i="6" s="1"/>
  <c r="G52" i="6" s="1"/>
  <c r="D60" i="6"/>
  <c r="E60" i="6" s="1"/>
  <c r="D68" i="6"/>
  <c r="E68" i="6" s="1"/>
  <c r="D76" i="6"/>
  <c r="E76" i="6" s="1"/>
  <c r="D13" i="6"/>
  <c r="E13" i="6" s="1"/>
  <c r="G13" i="6" s="1"/>
  <c r="D29" i="6"/>
  <c r="E29" i="6" s="1"/>
  <c r="G29" i="6" s="1"/>
  <c r="D45" i="6"/>
  <c r="E45" i="6" s="1"/>
  <c r="G45" i="6" s="1"/>
  <c r="D53" i="6"/>
  <c r="E53" i="6" s="1"/>
  <c r="G53" i="6" s="1"/>
  <c r="D61" i="6"/>
  <c r="E61" i="6" s="1"/>
  <c r="D69" i="6"/>
  <c r="E69" i="6" s="1"/>
  <c r="D77" i="6"/>
  <c r="E77" i="6" s="1"/>
  <c r="D11" i="6"/>
  <c r="E11" i="6" s="1"/>
  <c r="G11" i="6" s="1"/>
  <c r="D67" i="6"/>
  <c r="E67" i="6" s="1"/>
  <c r="D37" i="6"/>
  <c r="E37" i="6" s="1"/>
  <c r="G37" i="6" s="1"/>
  <c r="D6" i="6"/>
  <c r="E6" i="6" s="1"/>
  <c r="G6" i="6" s="1"/>
  <c r="D14" i="6"/>
  <c r="E14" i="6" s="1"/>
  <c r="G14" i="6" s="1"/>
  <c r="D22" i="6"/>
  <c r="E22" i="6" s="1"/>
  <c r="G22" i="6" s="1"/>
  <c r="D30" i="6"/>
  <c r="E30" i="6" s="1"/>
  <c r="G30" i="6" s="1"/>
  <c r="D38" i="6"/>
  <c r="E38" i="6" s="1"/>
  <c r="G38" i="6" s="1"/>
  <c r="D46" i="6"/>
  <c r="E46" i="6" s="1"/>
  <c r="G46" i="6" s="1"/>
  <c r="D54" i="6"/>
  <c r="E54" i="6" s="1"/>
  <c r="G54" i="6" s="1"/>
  <c r="D62" i="6"/>
  <c r="E62" i="6" s="1"/>
  <c r="D70" i="6"/>
  <c r="E70" i="6" s="1"/>
  <c r="D78" i="6"/>
  <c r="E78" i="6" s="1"/>
  <c r="D59" i="6"/>
  <c r="E59" i="6" s="1"/>
  <c r="D7" i="6"/>
  <c r="E7" i="6" s="1"/>
  <c r="G7" i="6" s="1"/>
  <c r="D15" i="6"/>
  <c r="E15" i="6" s="1"/>
  <c r="G15" i="6" s="1"/>
  <c r="D23" i="6"/>
  <c r="E23" i="6" s="1"/>
  <c r="G23" i="6" s="1"/>
  <c r="D31" i="6"/>
  <c r="E31" i="6" s="1"/>
  <c r="G31" i="6" s="1"/>
  <c r="D39" i="6"/>
  <c r="E39" i="6" s="1"/>
  <c r="G39" i="6" s="1"/>
  <c r="D47" i="6"/>
  <c r="E47" i="6" s="1"/>
  <c r="G47" i="6" s="1"/>
  <c r="D55" i="6"/>
  <c r="E55" i="6" s="1"/>
  <c r="G55" i="6" s="1"/>
  <c r="D63" i="6"/>
  <c r="E63" i="6" s="1"/>
  <c r="D71" i="6"/>
  <c r="E71" i="6" s="1"/>
  <c r="D79" i="6"/>
  <c r="E79" i="6" s="1"/>
  <c r="D35" i="6"/>
  <c r="E35" i="6" s="1"/>
  <c r="G35" i="6" s="1"/>
  <c r="D51" i="6"/>
  <c r="E51" i="6" s="1"/>
  <c r="G51" i="6" s="1"/>
  <c r="D5" i="6"/>
  <c r="E5" i="6" s="1"/>
  <c r="G5" i="6" s="1"/>
  <c r="D8" i="6"/>
  <c r="E8" i="6" s="1"/>
  <c r="G8" i="6" s="1"/>
  <c r="D16" i="6"/>
  <c r="E16" i="6" s="1"/>
  <c r="G16" i="6" s="1"/>
  <c r="D32" i="6"/>
  <c r="E32" i="6" s="1"/>
  <c r="G32" i="6" s="1"/>
  <c r="D40" i="6"/>
  <c r="E40" i="6" s="1"/>
  <c r="G40" i="6" s="1"/>
  <c r="D48" i="6"/>
  <c r="E48" i="6" s="1"/>
  <c r="G48" i="6" s="1"/>
  <c r="D56" i="6"/>
  <c r="E56" i="6" s="1"/>
  <c r="G56" i="6" s="1"/>
  <c r="D64" i="6"/>
  <c r="E64" i="6" s="1"/>
  <c r="D72" i="6"/>
  <c r="E72" i="6" s="1"/>
  <c r="D80" i="6"/>
  <c r="E80" i="6" s="1"/>
  <c r="D27" i="6"/>
  <c r="E27" i="6" s="1"/>
  <c r="G27" i="6" s="1"/>
  <c r="D43" i="6"/>
  <c r="E43" i="6" s="1"/>
  <c r="G43" i="6" s="1"/>
  <c r="D21" i="6"/>
  <c r="E21" i="6" s="1"/>
  <c r="G21" i="6" s="1"/>
  <c r="D9" i="6"/>
  <c r="E9" i="6" s="1"/>
  <c r="G9" i="6" s="1"/>
  <c r="D17" i="6"/>
  <c r="E17" i="6" s="1"/>
  <c r="G17" i="6" s="1"/>
  <c r="D25" i="6"/>
  <c r="E25" i="6" s="1"/>
  <c r="G25" i="6" s="1"/>
  <c r="D33" i="6"/>
  <c r="E33" i="6" s="1"/>
  <c r="G33" i="6" s="1"/>
  <c r="D41" i="6"/>
  <c r="E41" i="6" s="1"/>
  <c r="G41" i="6" s="1"/>
  <c r="D49" i="6"/>
  <c r="E49" i="6" s="1"/>
  <c r="G49" i="6" s="1"/>
  <c r="D57" i="6"/>
  <c r="E57" i="6" s="1"/>
  <c r="G57" i="6" s="1"/>
  <c r="D65" i="6"/>
  <c r="E65" i="6" s="1"/>
  <c r="D73" i="6"/>
  <c r="E73" i="6" s="1"/>
  <c r="D81" i="6"/>
  <c r="E81" i="6" s="1"/>
  <c r="H2" i="4"/>
  <c r="H2" i="6" l="1"/>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5" i="3"/>
  <c r="D5" i="3" s="1"/>
  <c r="E5" i="3" s="1"/>
  <c r="G5" i="3" s="1"/>
  <c r="C6" i="3"/>
  <c r="D6" i="3" s="1"/>
  <c r="E6" i="3" s="1"/>
  <c r="G6" i="3" s="1"/>
  <c r="C7" i="3"/>
  <c r="D7" i="3" s="1"/>
  <c r="E7" i="3" s="1"/>
  <c r="G7" i="3" s="1"/>
  <c r="C8" i="3"/>
  <c r="D8" i="3" s="1"/>
  <c r="E8" i="3" s="1"/>
  <c r="G8" i="3" s="1"/>
  <c r="C9" i="3"/>
  <c r="D9" i="3" s="1"/>
  <c r="E9" i="3" s="1"/>
  <c r="G9" i="3" s="1"/>
  <c r="C10" i="3"/>
  <c r="D10" i="3" s="1"/>
  <c r="E10" i="3" s="1"/>
  <c r="G10" i="3" s="1"/>
  <c r="C11" i="3"/>
  <c r="D11" i="3" s="1"/>
  <c r="E11" i="3" s="1"/>
  <c r="G11" i="3" s="1"/>
  <c r="C12" i="3"/>
  <c r="D12" i="3" s="1"/>
  <c r="E12" i="3" s="1"/>
  <c r="G12" i="3" s="1"/>
  <c r="C13" i="3"/>
  <c r="D13" i="3" s="1"/>
  <c r="E13" i="3" s="1"/>
  <c r="G13" i="3" s="1"/>
  <c r="C14" i="3"/>
  <c r="C15" i="3"/>
  <c r="C16" i="3"/>
  <c r="C17" i="3"/>
  <c r="D17" i="3" s="1"/>
  <c r="E17" i="3" s="1"/>
  <c r="G17" i="3" s="1"/>
  <c r="C18" i="3"/>
  <c r="C19" i="3"/>
  <c r="D19" i="3" s="1"/>
  <c r="E19" i="3" s="1"/>
  <c r="G19" i="3" s="1"/>
  <c r="C20" i="3"/>
  <c r="E4" i="3" l="1"/>
  <c r="G4" i="3" s="1"/>
  <c r="D21" i="3" l="1"/>
  <c r="E21" i="3" s="1"/>
  <c r="G21" i="3" s="1"/>
  <c r="D23" i="3" l="1"/>
  <c r="E23" i="3" s="1"/>
  <c r="G23" i="3" s="1"/>
  <c r="D14" i="3" l="1"/>
  <c r="E14" i="3" s="1"/>
  <c r="G14" i="3" s="1"/>
  <c r="D25" i="3"/>
  <c r="E25" i="3" s="1"/>
  <c r="G25" i="3" s="1"/>
  <c r="D15" i="3"/>
  <c r="E15" i="3" s="1"/>
  <c r="G15" i="3" s="1"/>
  <c r="D16" i="3" l="1"/>
  <c r="E16" i="3" s="1"/>
  <c r="G16" i="3" s="1"/>
  <c r="D27" i="3"/>
  <c r="E27" i="3" s="1"/>
  <c r="G27" i="3" s="1"/>
  <c r="D18" i="3" l="1"/>
  <c r="E18" i="3" s="1"/>
  <c r="G18" i="3" s="1"/>
  <c r="D29" i="3"/>
  <c r="E29" i="3" s="1"/>
  <c r="G29" i="3" s="1"/>
  <c r="D20" i="3" l="1"/>
  <c r="E20" i="3" s="1"/>
  <c r="G20" i="3" s="1"/>
  <c r="D31" i="3"/>
  <c r="E31" i="3" s="1"/>
  <c r="G31" i="3" s="1"/>
  <c r="D22" i="3" l="1"/>
  <c r="E22" i="3" s="1"/>
  <c r="G22" i="3" s="1"/>
  <c r="D33" i="3"/>
  <c r="E33" i="3" s="1"/>
  <c r="G33" i="3" s="1"/>
  <c r="D24" i="3" l="1"/>
  <c r="E24" i="3" s="1"/>
  <c r="G24" i="3" s="1"/>
  <c r="D35" i="3"/>
  <c r="E35" i="3" s="1"/>
  <c r="G35" i="3" s="1"/>
  <c r="D26" i="3" l="1"/>
  <c r="E26" i="3" s="1"/>
  <c r="G26" i="3" s="1"/>
  <c r="D37" i="3"/>
  <c r="E37" i="3" s="1"/>
  <c r="G37" i="3" s="1"/>
  <c r="D28" i="3" l="1"/>
  <c r="E28" i="3" s="1"/>
  <c r="G28" i="3" s="1"/>
  <c r="D39" i="3"/>
  <c r="E39" i="3" s="1"/>
  <c r="G39" i="3" s="1"/>
  <c r="D30" i="3" l="1"/>
  <c r="E30" i="3" s="1"/>
  <c r="G30" i="3" s="1"/>
  <c r="D41" i="3"/>
  <c r="E41" i="3" s="1"/>
  <c r="G41" i="3" s="1"/>
  <c r="D32" i="3" l="1"/>
  <c r="E32" i="3" s="1"/>
  <c r="G32" i="3" s="1"/>
  <c r="D43" i="3"/>
  <c r="E43" i="3" s="1"/>
  <c r="G43" i="3" s="1"/>
  <c r="D34" i="3" l="1"/>
  <c r="E34" i="3" s="1"/>
  <c r="G34" i="3" s="1"/>
  <c r="D45" i="3"/>
  <c r="E45" i="3" s="1"/>
  <c r="G45" i="3" s="1"/>
  <c r="D36" i="3" l="1"/>
  <c r="E36" i="3" s="1"/>
  <c r="G36" i="3" s="1"/>
  <c r="D47" i="3"/>
  <c r="E47" i="3" s="1"/>
  <c r="G47" i="3" s="1"/>
  <c r="D38" i="3" l="1"/>
  <c r="E38" i="3" s="1"/>
  <c r="G38" i="3" s="1"/>
  <c r="D49" i="3"/>
  <c r="E49" i="3" s="1"/>
  <c r="G49" i="3" s="1"/>
  <c r="D40" i="3" l="1"/>
  <c r="E40" i="3" s="1"/>
  <c r="G40" i="3" s="1"/>
  <c r="D51" i="3"/>
  <c r="E51" i="3" s="1"/>
  <c r="G51" i="3" s="1"/>
  <c r="D42" i="3" l="1"/>
  <c r="E42" i="3" s="1"/>
  <c r="G42" i="3" s="1"/>
  <c r="D53" i="3"/>
  <c r="E53" i="3" s="1"/>
  <c r="G53" i="3" s="1"/>
  <c r="D44" i="3" l="1"/>
  <c r="E44" i="3" s="1"/>
  <c r="G44" i="3" s="1"/>
  <c r="D55" i="3"/>
  <c r="E55" i="3" s="1"/>
  <c r="G55" i="3" s="1"/>
  <c r="D46" i="3" l="1"/>
  <c r="E46" i="3" s="1"/>
  <c r="G46" i="3" s="1"/>
  <c r="D57" i="3"/>
  <c r="E57" i="3" s="1"/>
  <c r="G57" i="3" s="1"/>
  <c r="D48" i="3" l="1"/>
  <c r="E48" i="3" s="1"/>
  <c r="G48" i="3" s="1"/>
  <c r="D59" i="3"/>
  <c r="E59" i="3" s="1"/>
  <c r="G59" i="3" s="1"/>
  <c r="D50" i="3" l="1"/>
  <c r="E50" i="3" s="1"/>
  <c r="G50" i="3" s="1"/>
  <c r="D61" i="3"/>
  <c r="E61" i="3" s="1"/>
  <c r="G61" i="3" s="1"/>
  <c r="D52" i="3" l="1"/>
  <c r="E52" i="3" s="1"/>
  <c r="G52" i="3" s="1"/>
  <c r="D63" i="3"/>
  <c r="E63" i="3" s="1"/>
  <c r="D54" i="3" l="1"/>
  <c r="E54" i="3" s="1"/>
  <c r="G54" i="3" s="1"/>
  <c r="D65" i="3"/>
  <c r="E65" i="3" s="1"/>
  <c r="D56" i="3" l="1"/>
  <c r="E56" i="3" s="1"/>
  <c r="G56" i="3" s="1"/>
  <c r="H2" i="3" s="1"/>
  <c r="D67" i="3"/>
  <c r="E67" i="3" s="1"/>
  <c r="D58" i="3" l="1"/>
  <c r="E58" i="3" s="1"/>
  <c r="G58" i="3" s="1"/>
  <c r="D69" i="3"/>
  <c r="E69" i="3" s="1"/>
  <c r="D60" i="3" l="1"/>
  <c r="E60" i="3" s="1"/>
  <c r="G60" i="3" s="1"/>
  <c r="D71" i="3"/>
  <c r="E71" i="3" s="1"/>
  <c r="D62" i="3" l="1"/>
  <c r="E62" i="3" s="1"/>
  <c r="D73" i="3"/>
  <c r="E73" i="3" s="1"/>
  <c r="D64" i="3" l="1"/>
  <c r="E64" i="3" s="1"/>
  <c r="D75" i="3"/>
  <c r="E75" i="3" s="1"/>
  <c r="D66" i="3" l="1"/>
  <c r="E66" i="3" s="1"/>
  <c r="D77" i="3"/>
  <c r="E77" i="3" s="1"/>
  <c r="D68" i="3" l="1"/>
  <c r="E68" i="3" s="1"/>
  <c r="D79" i="3"/>
  <c r="E79" i="3" s="1"/>
  <c r="D81" i="3"/>
  <c r="E81" i="3" s="1"/>
  <c r="D70" i="3" l="1"/>
  <c r="E70" i="3" s="1"/>
  <c r="D72" i="3" l="1"/>
  <c r="E72" i="3" s="1"/>
  <c r="D74" i="3" l="1"/>
  <c r="E74" i="3" s="1"/>
  <c r="D76" i="3" l="1"/>
  <c r="E76" i="3" s="1"/>
  <c r="D80" i="3" l="1"/>
  <c r="E80" i="3" s="1"/>
  <c r="D78" i="3"/>
  <c r="E78" i="3" s="1"/>
</calcChain>
</file>

<file path=xl/sharedStrings.xml><?xml version="1.0" encoding="utf-8"?>
<sst xmlns="http://schemas.openxmlformats.org/spreadsheetml/2006/main" count="83" uniqueCount="35">
  <si>
    <t>A</t>
  </si>
  <si>
    <t>B</t>
  </si>
  <si>
    <t>C</t>
  </si>
  <si>
    <t>Start</t>
  </si>
  <si>
    <t>Sume of Squares</t>
  </si>
  <si>
    <t>Model</t>
  </si>
  <si>
    <t>Model corr</t>
  </si>
  <si>
    <t>DATA</t>
  </si>
  <si>
    <t>Date</t>
  </si>
  <si>
    <t>Square diff</t>
  </si>
  <si>
    <t>Log Day since start</t>
  </si>
  <si>
    <t>Day of year</t>
  </si>
  <si>
    <t>Change the date column for resonable start dates and intervals so that you include a reasonable time before the first confirmed case.</t>
  </si>
  <si>
    <t>Enter some figures for the variable cells,  Start (day since eariest day in the date column), A, B and C marked yellow</t>
  </si>
  <si>
    <t>Use Solver and use the Sum of Squares as target (Set Objectives) cell and enter the variable cells</t>
  </si>
  <si>
    <t xml:space="preserve">This is intentionally since these values will have least percentage variations from day to day and are most reliable since they are based on most observations. </t>
  </si>
  <si>
    <t>1. Press File</t>
  </si>
  <si>
    <t>2. On next page select Options</t>
  </si>
  <si>
    <t>3. On options page select addins</t>
  </si>
  <si>
    <t>4. On Add-ins page select Excel Add-ins and press Go</t>
  </si>
  <si>
    <t>5. On the Excel Add-ins page Select Solver Add-in and press OK. You should now see the Solver option on the Data leaf.</t>
  </si>
  <si>
    <t>Instructions for use with new data</t>
  </si>
  <si>
    <r>
      <rPr>
        <b/>
        <sz val="11"/>
        <color theme="1"/>
        <rFont val="Calibri"/>
        <family val="2"/>
        <scheme val="minor"/>
      </rPr>
      <t>NOTE:</t>
    </r>
    <r>
      <rPr>
        <sz val="11"/>
        <color theme="1"/>
        <rFont val="Calibri"/>
        <family val="2"/>
        <scheme val="minor"/>
      </rPr>
      <t xml:space="preserve"> Since the least square method is used for fitting the there is a bias for the data close to the peak. </t>
    </r>
  </si>
  <si>
    <t>Consequently, this gives the fitted curve better predictability after the peak long before the end of the outbreak.</t>
  </si>
  <si>
    <t>Another consequence is that the fit will not be very good for the lower values especially in the Log plot.</t>
  </si>
  <si>
    <t>NOTE: If you lack Solver or the Analyze part on the Data tab you need to activate it</t>
  </si>
  <si>
    <t>since this is not done after a normal Office installation. See Activate Solver Tab in this document.</t>
  </si>
  <si>
    <t xml:space="preserve">Howto activate the Solver Add-in </t>
  </si>
  <si>
    <t>Enter relevant data on new detected cases per time interval in the DATA column</t>
  </si>
  <si>
    <t>See to that Min is ticked. Uncheck box for "Make Unconstrained Variables Non-Negative if that is ticked. Solving method should be GRG Nonlinear.</t>
  </si>
  <si>
    <t xml:space="preserve"> No additional Constraints should be necessary to enter if the fitting starts with variables manually set so that the observed curve and the fitted curve are relatively close to eachother</t>
  </si>
  <si>
    <t>For a first run set both X and Y axis scale setting to Auto for the graphs.</t>
  </si>
  <si>
    <t>Press the Solve button and evaluate the result. If the solution does not converge you might need to change the variable settings to start the Solver fitting with the solution graph closer to the the observed data graph.</t>
  </si>
  <si>
    <t>Reported: Note these three days (26,17,18th February) clinical diagnosis was included in the reported figures while it was not for the other days</t>
  </si>
  <si>
    <t>These days were originally removed for curve fitting and the so interpolated figures was used as "actual cases" not to create a gap in the final 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</si>
</sst>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6100"/>
      <name val="Calibri"/>
      <family val="2"/>
      <scheme val="minor"/>
    </font>
    <font>
      <b/>
      <sz val="11"/>
      <color theme="1"/>
      <name val="Calibri"/>
      <family val="2"/>
      <scheme val="minor"/>
    </font>
    <font>
      <sz val="11"/>
      <color rgb="FF9C0006"/>
      <name val="Calibri"/>
      <family val="2"/>
      <scheme val="minor"/>
    </font>
    <font>
      <sz val="8"/>
      <name val="Calibri"/>
      <family val="2"/>
      <scheme val="minor"/>
    </font>
    <font>
      <sz val="11"/>
      <color rgb="FF9C5700"/>
      <name val="Calibri"/>
      <family val="2"/>
      <scheme val="minor"/>
    </font>
    <font>
      <b/>
      <sz val="14"/>
      <color theme="1"/>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cellStyleXfs>
  <cellXfs count="26">
    <xf numFmtId="0" fontId="0" fillId="0" borderId="0" xfId="0"/>
    <xf numFmtId="14" fontId="0" fillId="0" borderId="0" xfId="0" applyNumberFormat="1"/>
    <xf numFmtId="0" fontId="2" fillId="0" borderId="0" xfId="0" applyFont="1"/>
    <xf numFmtId="14" fontId="1" fillId="2" borderId="0" xfId="1" applyNumberFormat="1"/>
    <xf numFmtId="0" fontId="0" fillId="0" borderId="0" xfId="0"/>
    <xf numFmtId="0" fontId="0" fillId="0" borderId="0" xfId="0" applyNumberFormat="1"/>
    <xf numFmtId="0" fontId="1" fillId="2" borderId="0" xfId="1" applyNumberFormat="1"/>
    <xf numFmtId="0" fontId="3" fillId="3" borderId="0" xfId="2"/>
    <xf numFmtId="0" fontId="5" fillId="4" borderId="0" xfId="3"/>
    <xf numFmtId="0" fontId="5" fillId="4" borderId="0" xfId="3" applyNumberFormat="1"/>
    <xf numFmtId="0" fontId="1" fillId="2" borderId="0" xfId="1"/>
    <xf numFmtId="0" fontId="3" fillId="3" borderId="0" xfId="2" applyNumberFormat="1"/>
    <xf numFmtId="0" fontId="1" fillId="0" borderId="0" xfId="1" applyNumberFormat="1" applyFill="1"/>
    <xf numFmtId="0" fontId="0" fillId="0" borderId="0" xfId="0" applyNumberFormat="1" applyFill="1"/>
    <xf numFmtId="14" fontId="3" fillId="3" borderId="0" xfId="2" applyNumberFormat="1"/>
    <xf numFmtId="0" fontId="0" fillId="0" borderId="1" xfId="0" applyNumberFormat="1" applyBorder="1"/>
    <xf numFmtId="14" fontId="0" fillId="0" borderId="2" xfId="0" applyNumberFormat="1" applyBorder="1"/>
    <xf numFmtId="14" fontId="3" fillId="3" borderId="2" xfId="2" applyNumberFormat="1" applyBorder="1"/>
    <xf numFmtId="14" fontId="1" fillId="2" borderId="2" xfId="1" applyNumberFormat="1" applyBorder="1"/>
    <xf numFmtId="14" fontId="0" fillId="0" borderId="3" xfId="0" applyNumberFormat="1" applyBorder="1"/>
    <xf numFmtId="0" fontId="0" fillId="0" borderId="1" xfId="0" applyBorder="1"/>
    <xf numFmtId="0" fontId="0" fillId="0" borderId="2" xfId="0" applyBorder="1"/>
    <xf numFmtId="0" fontId="3" fillId="3" borderId="2" xfId="2" applyBorder="1"/>
    <xf numFmtId="0" fontId="1" fillId="2" borderId="2" xfId="1" applyBorder="1"/>
    <xf numFmtId="0" fontId="0" fillId="0" borderId="3" xfId="0" applyBorder="1"/>
    <xf numFmtId="0" fontId="6" fillId="0" borderId="0" xfId="0" applyFont="1"/>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2020-01-18--03-14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c:v>
                </c:pt>
                <c:pt idx="16">
                  <c:v>17</c:v>
                </c:pt>
                <c:pt idx="17">
                  <c:v>59</c:v>
                </c:pt>
                <c:pt idx="18">
                  <c:v>77</c:v>
                </c:pt>
                <c:pt idx="19">
                  <c:v>72</c:v>
                </c:pt>
                <c:pt idx="20">
                  <c:v>105</c:v>
                </c:pt>
                <c:pt idx="21">
                  <c:v>69</c:v>
                </c:pt>
                <c:pt idx="22">
                  <c:v>105</c:v>
                </c:pt>
                <c:pt idx="23">
                  <c:v>180</c:v>
                </c:pt>
                <c:pt idx="24">
                  <c:v>323</c:v>
                </c:pt>
                <c:pt idx="25">
                  <c:v>371</c:v>
                </c:pt>
                <c:pt idx="26">
                  <c:v>1291</c:v>
                </c:pt>
                <c:pt idx="27">
                  <c:v>840</c:v>
                </c:pt>
                <c:pt idx="28">
                  <c:v>1032</c:v>
                </c:pt>
                <c:pt idx="29">
                  <c:v>1220</c:v>
                </c:pt>
                <c:pt idx="30">
                  <c:v>1347</c:v>
                </c:pt>
                <c:pt idx="31">
                  <c:v>1921</c:v>
                </c:pt>
                <c:pt idx="32">
                  <c:v>2103</c:v>
                </c:pt>
                <c:pt idx="33">
                  <c:v>2345</c:v>
                </c:pt>
                <c:pt idx="34">
                  <c:v>3156</c:v>
                </c:pt>
                <c:pt idx="35">
                  <c:v>2987</c:v>
                </c:pt>
                <c:pt idx="36">
                  <c:v>2447</c:v>
                </c:pt>
                <c:pt idx="37">
                  <c:v>2841</c:v>
                </c:pt>
                <c:pt idx="38">
                  <c:v>2060</c:v>
                </c:pt>
                <c:pt idx="39">
                  <c:v>2618</c:v>
                </c:pt>
                <c:pt idx="40">
                  <c:v>2097</c:v>
                </c:pt>
                <c:pt idx="41">
                  <c:v>1638</c:v>
                </c:pt>
                <c:pt idx="42">
                  <c:v>1508</c:v>
                </c:pt>
                <c:pt idx="43">
                  <c:v>1728</c:v>
                </c:pt>
                <c:pt idx="44">
                  <c:v>1282</c:v>
                </c:pt>
                <c:pt idx="45">
                  <c:v>955</c:v>
                </c:pt>
                <c:pt idx="46">
                  <c:v>799.09208761734465</c:v>
                </c:pt>
                <c:pt idx="47">
                  <c:v>713.505528723765</c:v>
                </c:pt>
                <c:pt idx="48">
                  <c:v>659.67092812935095</c:v>
                </c:pt>
                <c:pt idx="49">
                  <c:v>775</c:v>
                </c:pt>
                <c:pt idx="50">
                  <c:v>631</c:v>
                </c:pt>
                <c:pt idx="51">
                  <c:v>366</c:v>
                </c:pt>
                <c:pt idx="52">
                  <c:v>630</c:v>
                </c:pt>
                <c:pt idx="53">
                  <c:v>398</c:v>
                </c:pt>
                <c:pt idx="54">
                  <c:v>499</c:v>
                </c:pt>
                <c:pt idx="55">
                  <c:v>401</c:v>
                </c:pt>
                <c:pt idx="56">
                  <c:v>409</c:v>
                </c:pt>
                <c:pt idx="57">
                  <c:v>318</c:v>
                </c:pt>
              </c:numCache>
            </c:numRef>
          </c:yVal>
          <c:smooth val="0"/>
          <c:extLst>
            <c:ext xmlns:c16="http://schemas.microsoft.com/office/drawing/2014/chart" uri="{C3380CC4-5D6E-409C-BE32-E72D297353CC}">
              <c16:uniqueId val="{00000001-5176-409A-AB92-C547AC68E953}"/>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Hubei'!$E$4:$E$81</c:f>
              <c:numCache>
                <c:formatCode>General</c:formatCode>
                <c:ptCount val="78"/>
                <c:pt idx="0">
                  <c:v>2.1458678274234478E-87</c:v>
                </c:pt>
                <c:pt idx="1">
                  <c:v>5.1091942264997741E-56</c:v>
                </c:pt>
                <c:pt idx="2">
                  <c:v>9.1209190393986722E-41</c:v>
                </c:pt>
                <c:pt idx="3">
                  <c:v>2.4700211742711692E-31</c:v>
                </c:pt>
                <c:pt idx="4">
                  <c:v>8.2327178123844785E-25</c:v>
                </c:pt>
                <c:pt idx="5">
                  <c:v>5.3749354371826734E-20</c:v>
                </c:pt>
                <c:pt idx="6">
                  <c:v>2.755019040180532E-16</c:v>
                </c:pt>
                <c:pt idx="7">
                  <c:v>2.433318052315349E-13</c:v>
                </c:pt>
                <c:pt idx="8">
                  <c:v>6.0080232960925138E-11</c:v>
                </c:pt>
                <c:pt idx="9">
                  <c:v>5.6916569834535104E-9</c:v>
                </c:pt>
                <c:pt idx="10">
                  <c:v>2.5706799459083771E-7</c:v>
                </c:pt>
                <c:pt idx="11">
                  <c:v>6.4613374583217061E-6</c:v>
                </c:pt>
                <c:pt idx="12">
                  <c:v>1.0124094337835793E-4</c:v>
                </c:pt>
                <c:pt idx="13">
                  <c:v>1.0770876148008162E-3</c:v>
                </c:pt>
                <c:pt idx="14">
                  <c:v>8.3086625813584836E-3</c:v>
                </c:pt>
                <c:pt idx="15">
                  <c:v>4.8924657327038351E-2</c:v>
                </c:pt>
                <c:pt idx="16">
                  <c:v>0.2290871686468938</c:v>
                </c:pt>
                <c:pt idx="17">
                  <c:v>0.8815950344280381</c:v>
                </c:pt>
                <c:pt idx="18">
                  <c:v>2.8642990635486947</c:v>
                </c:pt>
                <c:pt idx="19">
                  <c:v>8.0331815132137336</c:v>
                </c:pt>
                <c:pt idx="20">
                  <c:v>19.810919537206271</c:v>
                </c:pt>
                <c:pt idx="21">
                  <c:v>43.632828671306825</c:v>
                </c:pt>
                <c:pt idx="22">
                  <c:v>86.960770836976309</c:v>
                </c:pt>
                <c:pt idx="23">
                  <c:v>158.59994125967503</c:v>
                </c:pt>
                <c:pt idx="24">
                  <c:v>267.25773679786056</c:v>
                </c:pt>
                <c:pt idx="25">
                  <c:v>419.57732967780072</c:v>
                </c:pt>
                <c:pt idx="26">
                  <c:v>618.12880911109767</c:v>
                </c:pt>
                <c:pt idx="27">
                  <c:v>859.92869272051496</c:v>
                </c:pt>
                <c:pt idx="28">
                  <c:v>1135.9420518158176</c:v>
                </c:pt>
                <c:pt idx="29">
                  <c:v>1431.750401513794</c:v>
                </c:pt>
                <c:pt idx="30">
                  <c:v>1729.2511699077963</c:v>
                </c:pt>
                <c:pt idx="31">
                  <c:v>2009.002347951325</c:v>
                </c:pt>
                <c:pt idx="32">
                  <c:v>2252.7085369377246</c:v>
                </c:pt>
                <c:pt idx="33">
                  <c:v>2445.3733994544441</c:v>
                </c:pt>
                <c:pt idx="34">
                  <c:v>2576.781807271896</c:v>
                </c:pt>
                <c:pt idx="35">
                  <c:v>2642.1628878668921</c:v>
                </c:pt>
                <c:pt idx="36">
                  <c:v>2642.064772103955</c:v>
                </c:pt>
                <c:pt idx="37">
                  <c:v>2581.6035426947042</c:v>
                </c:pt>
                <c:pt idx="38">
                  <c:v>2469.316620972781</c:v>
                </c:pt>
                <c:pt idx="39">
                  <c:v>2315.8585969294481</c:v>
                </c:pt>
                <c:pt idx="40">
                  <c:v>2132.7415241342842</c:v>
                </c:pt>
                <c:pt idx="41">
                  <c:v>1931.2622533466806</c:v>
                </c:pt>
                <c:pt idx="42">
                  <c:v>1721.6947166061354</c:v>
                </c:pt>
                <c:pt idx="43">
                  <c:v>1512.7681597664466</c:v>
                </c:pt>
                <c:pt idx="44">
                  <c:v>1311.4100833227712</c:v>
                </c:pt>
                <c:pt idx="45">
                  <c:v>1122.7068760615136</c:v>
                </c:pt>
                <c:pt idx="46">
                  <c:v>950.02409255069097</c:v>
                </c:pt>
                <c:pt idx="47">
                  <c:v>795.22849158136478</c:v>
                </c:pt>
                <c:pt idx="48">
                  <c:v>658.96130648875419</c:v>
                </c:pt>
                <c:pt idx="49">
                  <c:v>540.92315714071037</c:v>
                </c:pt>
                <c:pt idx="50">
                  <c:v>440.14277908686796</c:v>
                </c:pt>
                <c:pt idx="51">
                  <c:v>355.21252597056116</c:v>
                </c:pt>
                <c:pt idx="52">
                  <c:v>284.48242741691848</c:v>
                </c:pt>
                <c:pt idx="53">
                  <c:v>226.2111301337448</c:v>
                </c:pt>
                <c:pt idx="54">
                  <c:v>178.67641492443843</c:v>
                </c:pt>
                <c:pt idx="55">
                  <c:v>140.25050275833814</c:v>
                </c:pt>
                <c:pt idx="56">
                  <c:v>109.44646731515073</c:v>
                </c:pt>
                <c:pt idx="57">
                  <c:v>84.942185065269683</c:v>
                </c:pt>
                <c:pt idx="58">
                  <c:v>65.587746215493112</c:v>
                </c:pt>
                <c:pt idx="59">
                  <c:v>50.40141115496246</c:v>
                </c:pt>
                <c:pt idx="60">
                  <c:v>38.558236770546721</c:v>
                </c:pt>
                <c:pt idx="61">
                  <c:v>29.374552839866531</c:v>
                </c:pt>
                <c:pt idx="62">
                  <c:v>22.290620949178624</c:v>
                </c:pt>
                <c:pt idx="63">
                  <c:v>16.853095101012521</c:v>
                </c:pt>
                <c:pt idx="64">
                  <c:v>12.698333858169878</c:v>
                </c:pt>
                <c:pt idx="65">
                  <c:v>9.5371804407104026</c:v>
                </c:pt>
                <c:pt idx="66">
                  <c:v>7.1415122421700037</c:v>
                </c:pt>
                <c:pt idx="67">
                  <c:v>5.3326437020769379</c:v>
                </c:pt>
                <c:pt idx="68">
                  <c:v>3.9715252617584014</c:v>
                </c:pt>
                <c:pt idx="69">
                  <c:v>2.9505971363959862</c:v>
                </c:pt>
                <c:pt idx="70">
                  <c:v>2.1871137030339156</c:v>
                </c:pt>
                <c:pt idx="71">
                  <c:v>1.6177394638295641</c:v>
                </c:pt>
                <c:pt idx="72">
                  <c:v>1.1942208369232787</c:v>
                </c:pt>
                <c:pt idx="73">
                  <c:v>0.87995211178142108</c:v>
                </c:pt>
                <c:pt idx="74">
                  <c:v>0.64727358784929745</c:v>
                </c:pt>
                <c:pt idx="75">
                  <c:v>0.47536168455208094</c:v>
                </c:pt>
                <c:pt idx="76">
                  <c:v>0.34859242404081742</c:v>
                </c:pt>
                <c:pt idx="77">
                  <c:v>0.25527982060766846</c:v>
                </c:pt>
              </c:numCache>
            </c:numRef>
          </c:yVal>
          <c:smooth val="1"/>
          <c:extLst>
            <c:ext xmlns:c16="http://schemas.microsoft.com/office/drawing/2014/chart" uri="{C3380CC4-5D6E-409C-BE32-E72D297353CC}">
              <c16:uniqueId val="{00000000-5176-409A-AB92-C547AC68E953}"/>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Residual for the day Vs day wrong predikted for that day</a:t>
            </a:r>
          </a:p>
        </c:rich>
      </c:tx>
      <c:layout>
        <c:manualLayout>
          <c:xMode val="edge"/>
          <c:yMode val="edge"/>
          <c:x val="0.12397317121807411"/>
          <c:y val="3.54609929078014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Fujian!$Z$8:$Z$25</c:f>
              <c:numCache>
                <c:formatCode>General</c:formatCode>
                <c:ptCount val="18"/>
              </c:numCache>
            </c:numRef>
          </c:xVal>
          <c:yVal>
            <c:numRef>
              <c:f>Fujian!$AE$8:$AE$25</c:f>
              <c:numCache>
                <c:formatCode>General</c:formatCode>
                <c:ptCount val="18"/>
              </c:numCache>
            </c:numRef>
          </c:yVal>
          <c:smooth val="0"/>
          <c:extLst>
            <c:ext xmlns:c16="http://schemas.microsoft.com/office/drawing/2014/chart" uri="{C3380CC4-5D6E-409C-BE32-E72D297353CC}">
              <c16:uniqueId val="{00000000-6493-4589-AE1E-70494540C4C6}"/>
            </c:ext>
          </c:extLst>
        </c:ser>
        <c:dLbls>
          <c:showLegendKey val="0"/>
          <c:showVal val="0"/>
          <c:showCatName val="0"/>
          <c:showSerName val="0"/>
          <c:showPercent val="0"/>
          <c:showBubbleSize val="0"/>
        </c:dLbls>
        <c:axId val="952194488"/>
        <c:axId val="952189568"/>
      </c:scatterChart>
      <c:valAx>
        <c:axId val="952194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9568"/>
        <c:crosses val="autoZero"/>
        <c:crossBetween val="midCat"/>
      </c:valAx>
      <c:valAx>
        <c:axId val="952189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4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Residual for</a:t>
            </a:r>
            <a:r>
              <a:rPr lang="en-US" baseline="0"/>
              <a:t> the day</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Fujian!$M$8:$M$22</c:f>
              <c:numCache>
                <c:formatCode>General</c:formatCode>
                <c:ptCount val="15"/>
              </c:numCache>
            </c:numRef>
          </c:xVal>
          <c:yVal>
            <c:numRef>
              <c:f>Fujian!$Z$8:$Z$22</c:f>
              <c:numCache>
                <c:formatCode>General</c:formatCode>
                <c:ptCount val="15"/>
              </c:numCache>
            </c:numRef>
          </c:yVal>
          <c:smooth val="0"/>
          <c:extLst>
            <c:ext xmlns:c16="http://schemas.microsoft.com/office/drawing/2014/chart" uri="{C3380CC4-5D6E-409C-BE32-E72D297353CC}">
              <c16:uniqueId val="{00000000-DBAA-4CBE-9804-B27C66E1C6BF}"/>
            </c:ext>
          </c:extLst>
        </c:ser>
        <c:dLbls>
          <c:showLegendKey val="0"/>
          <c:showVal val="0"/>
          <c:showCatName val="0"/>
          <c:showSerName val="0"/>
          <c:showPercent val="0"/>
          <c:showBubbleSize val="0"/>
        </c:dLbls>
        <c:axId val="99151880"/>
        <c:axId val="99152208"/>
      </c:scatterChart>
      <c:valAx>
        <c:axId val="99151880"/>
        <c:scaling>
          <c:orientation val="minMax"/>
          <c:min val="3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52208"/>
        <c:crosses val="autoZero"/>
        <c:crossBetween val="midCat"/>
      </c:valAx>
      <c:valAx>
        <c:axId val="99152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518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19902440386441056"/>
          <c:y val="1.35135135135135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backward val="0.1"/>
            <c:dispRSqr val="0"/>
            <c:dispEq val="1"/>
            <c:trendlineLbl>
              <c:layout>
                <c:manualLayout>
                  <c:x val="0.13525548668118612"/>
                  <c:y val="-0.187584947151876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Fujian!$U$6:$U$25</c:f>
              <c:numCache>
                <c:formatCode>General</c:formatCode>
                <c:ptCount val="20"/>
              </c:numCache>
            </c:numRef>
          </c:yVal>
          <c:smooth val="0"/>
          <c:extLst>
            <c:ext xmlns:c16="http://schemas.microsoft.com/office/drawing/2014/chart" uri="{C3380CC4-5D6E-409C-BE32-E72D297353CC}">
              <c16:uniqueId val="{00000001-2BC4-42BA-92D0-E872B4BB8C40}"/>
            </c:ext>
          </c:extLst>
        </c:ser>
        <c:dLbls>
          <c:showLegendKey val="0"/>
          <c:showVal val="0"/>
          <c:showCatName val="0"/>
          <c:showSerName val="0"/>
          <c:showPercent val="0"/>
          <c:showBubbleSize val="0"/>
        </c:dLbls>
        <c:axId val="674117448"/>
        <c:axId val="674120728"/>
      </c:scatterChart>
      <c:valAx>
        <c:axId val="674117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20728"/>
        <c:crosses val="autoZero"/>
        <c:crossBetween val="midCat"/>
      </c:valAx>
      <c:valAx>
        <c:axId val="674120728"/>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17448"/>
        <c:crosses val="autoZero"/>
        <c:crossBetween val="midCat"/>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Fujian!$U$6:$U$25</c:f>
              <c:numCache>
                <c:formatCode>General</c:formatCode>
                <c:ptCount val="20"/>
              </c:numCache>
            </c:numRef>
          </c:yVal>
          <c:smooth val="0"/>
          <c:extLst>
            <c:ext xmlns:c16="http://schemas.microsoft.com/office/drawing/2014/chart" uri="{C3380CC4-5D6E-409C-BE32-E72D297353CC}">
              <c16:uniqueId val="{00000000-DAC2-4023-9AA7-1576EC13FCCE}"/>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linear"/>
            <c:dispRSqr val="1"/>
            <c:dispEq val="1"/>
            <c:trendlineLbl>
              <c:layout>
                <c:manualLayout>
                  <c:x val="-0.12308070866141732"/>
                  <c:y val="-1.084468544192712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Fujian!$U$6:$U$15</c:f>
              <c:numCache>
                <c:formatCode>General</c:formatCode>
                <c:ptCount val="10"/>
              </c:numCache>
            </c:numRef>
          </c:yVal>
          <c:smooth val="0"/>
          <c:extLst>
            <c:ext xmlns:c16="http://schemas.microsoft.com/office/drawing/2014/chart" uri="{C3380CC4-5D6E-409C-BE32-E72D297353CC}">
              <c16:uniqueId val="{00000002-DAC2-4023-9AA7-1576EC13FCCE}"/>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 Start day  vs</a:t>
            </a:r>
            <a:r>
              <a:rPr lang="en-US" baseline="0"/>
              <a:t> year day for estimate</a:t>
            </a:r>
            <a:endParaRPr lang="en-US"/>
          </a:p>
        </c:rich>
      </c:tx>
      <c:layout>
        <c:manualLayout>
          <c:xMode val="edge"/>
          <c:yMode val="edge"/>
          <c:x val="0.18211423198965798"/>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Fujian!$M$6:$M$25</c:f>
              <c:numCache>
                <c:formatCode>General</c:formatCode>
                <c:ptCount val="20"/>
              </c:numCache>
            </c:numRef>
          </c:xVal>
          <c:yVal>
            <c:numRef>
              <c:f>Fujian!$N$6:$N$25</c:f>
              <c:numCache>
                <c:formatCode>General</c:formatCode>
                <c:ptCount val="20"/>
              </c:numCache>
            </c:numRef>
          </c:yVal>
          <c:smooth val="0"/>
          <c:extLst>
            <c:ext xmlns:c16="http://schemas.microsoft.com/office/drawing/2014/chart" uri="{C3380CC4-5D6E-409C-BE32-E72D297353CC}">
              <c16:uniqueId val="{00000000-6CAE-4962-8D3E-4D8633F47669}"/>
            </c:ext>
          </c:extLst>
        </c:ser>
        <c:dLbls>
          <c:showLegendKey val="0"/>
          <c:showVal val="0"/>
          <c:showCatName val="0"/>
          <c:showSerName val="0"/>
          <c:showPercent val="0"/>
          <c:showBubbleSize val="0"/>
        </c:dLbls>
        <c:axId val="866563760"/>
        <c:axId val="866564416"/>
      </c:scatterChart>
      <c:valAx>
        <c:axId val="866563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564416"/>
        <c:crosses val="autoZero"/>
        <c:crossBetween val="midCat"/>
      </c:valAx>
      <c:valAx>
        <c:axId val="866564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563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26010919308163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544A-4523-B817-0C139B0B1484}"/>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3582504942787668"/>
                  <c:y val="-5.90940525587828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Fujian!$T$6:$T$10</c:f>
              <c:numCache>
                <c:formatCode>General</c:formatCode>
                <c:ptCount val="5"/>
              </c:numCache>
            </c:numRef>
          </c:yVal>
          <c:smooth val="0"/>
          <c:extLst>
            <c:ext xmlns:c16="http://schemas.microsoft.com/office/drawing/2014/chart" uri="{C3380CC4-5D6E-409C-BE32-E72D297353CC}">
              <c16:uniqueId val="{00000002-544A-4523-B817-0C139B0B1484}"/>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logBase val="2"/>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Zheijiang</a:t>
            </a:r>
          </a:p>
          <a:p>
            <a:pPr>
              <a:defRPr sz="1200"/>
            </a:pPr>
            <a:r>
              <a:rPr lang="en-US" sz="1200"/>
              <a:t>2020-01-22--02-23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Zhejiang!$B$20:$B$80</c:f>
              <c:numCache>
                <c:formatCode>General</c:formatCode>
                <c:ptCount val="61"/>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numCache>
            </c:numRef>
          </c:xVal>
          <c:yVal>
            <c:numRef>
              <c:f>Zhejiang!$F$20:$F$80</c:f>
              <c:numCache>
                <c:formatCode>General</c:formatCode>
                <c:ptCount val="61"/>
                <c:pt idx="0">
                  <c:v>0</c:v>
                </c:pt>
                <c:pt idx="1">
                  <c:v>0</c:v>
                </c:pt>
                <c:pt idx="2">
                  <c:v>0</c:v>
                </c:pt>
                <c:pt idx="3">
                  <c:v>0</c:v>
                </c:pt>
                <c:pt idx="4">
                  <c:v>5</c:v>
                </c:pt>
                <c:pt idx="5">
                  <c:v>5</c:v>
                </c:pt>
                <c:pt idx="6">
                  <c:v>33</c:v>
                </c:pt>
                <c:pt idx="7">
                  <c:v>19</c:v>
                </c:pt>
                <c:pt idx="8">
                  <c:v>42</c:v>
                </c:pt>
                <c:pt idx="9">
                  <c:v>24</c:v>
                </c:pt>
                <c:pt idx="10">
                  <c:v>45</c:v>
                </c:pt>
                <c:pt idx="11">
                  <c:v>123</c:v>
                </c:pt>
                <c:pt idx="12">
                  <c:v>132</c:v>
                </c:pt>
                <c:pt idx="13">
                  <c:v>109</c:v>
                </c:pt>
                <c:pt idx="14">
                  <c:v>62</c:v>
                </c:pt>
                <c:pt idx="15">
                  <c:v>62</c:v>
                </c:pt>
                <c:pt idx="16">
                  <c:v>63</c:v>
                </c:pt>
                <c:pt idx="17">
                  <c:v>105</c:v>
                </c:pt>
                <c:pt idx="18">
                  <c:v>66</c:v>
                </c:pt>
                <c:pt idx="19">
                  <c:v>59</c:v>
                </c:pt>
                <c:pt idx="20">
                  <c:v>52</c:v>
                </c:pt>
                <c:pt idx="21">
                  <c:v>42</c:v>
                </c:pt>
                <c:pt idx="22">
                  <c:v>15</c:v>
                </c:pt>
                <c:pt idx="23">
                  <c:v>29</c:v>
                </c:pt>
                <c:pt idx="24">
                  <c:v>25</c:v>
                </c:pt>
                <c:pt idx="25">
                  <c:v>14</c:v>
                </c:pt>
                <c:pt idx="26">
                  <c:v>14</c:v>
                </c:pt>
                <c:pt idx="27">
                  <c:v>10</c:v>
                </c:pt>
                <c:pt idx="28">
                  <c:v>7</c:v>
                </c:pt>
                <c:pt idx="29">
                  <c:v>5</c:v>
                </c:pt>
                <c:pt idx="30">
                  <c:v>4</c:v>
                </c:pt>
                <c:pt idx="31">
                  <c:v>1</c:v>
                </c:pt>
                <c:pt idx="32">
                  <c:v>1</c:v>
                </c:pt>
                <c:pt idx="33">
                  <c:v>2</c:v>
                </c:pt>
                <c:pt idx="34">
                  <c:v>1</c:v>
                </c:pt>
                <c:pt idx="35">
                  <c:v>2</c:v>
                </c:pt>
                <c:pt idx="36">
                  <c:v>0</c:v>
                </c:pt>
                <c:pt idx="37">
                  <c:v>0</c:v>
                </c:pt>
              </c:numCache>
            </c:numRef>
          </c:yVal>
          <c:smooth val="0"/>
          <c:extLst>
            <c:ext xmlns:c16="http://schemas.microsoft.com/office/drawing/2014/chart" uri="{C3380CC4-5D6E-409C-BE32-E72D297353CC}">
              <c16:uniqueId val="{00000000-04D6-4FD6-B66C-5CCD3D72B38D}"/>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Zhejiang!$B$20:$B$81</c:f>
              <c:numCache>
                <c:formatCode>General</c:formatCode>
                <c:ptCount val="62"/>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pt idx="61">
                  <c:v>78</c:v>
                </c:pt>
              </c:numCache>
            </c:numRef>
          </c:xVal>
          <c:yVal>
            <c:numRef>
              <c:f>Zhejiang!$E$20:$E$81</c:f>
              <c:numCache>
                <c:formatCode>General</c:formatCode>
                <c:ptCount val="62"/>
                <c:pt idx="0">
                  <c:v>1.0937904326209121E-17</c:v>
                </c:pt>
                <c:pt idx="1">
                  <c:v>8.4791739210818469E-8</c:v>
                </c:pt>
                <c:pt idx="2">
                  <c:v>3.4931668980646581E-4</c:v>
                </c:pt>
                <c:pt idx="3">
                  <c:v>2.9026507365076351E-2</c:v>
                </c:pt>
                <c:pt idx="4">
                  <c:v>0.43363185637215845</c:v>
                </c:pt>
                <c:pt idx="5">
                  <c:v>2.5659942941781799</c:v>
                </c:pt>
                <c:pt idx="6">
                  <c:v>8.6573837642852833</c:v>
                </c:pt>
                <c:pt idx="7">
                  <c:v>20.218361469768571</c:v>
                </c:pt>
                <c:pt idx="8">
                  <c:v>36.619062544185319</c:v>
                </c:pt>
                <c:pt idx="9">
                  <c:v>55.243438139955686</c:v>
                </c:pt>
                <c:pt idx="10">
                  <c:v>72.775653484875477</c:v>
                </c:pt>
                <c:pt idx="11">
                  <c:v>86.490356393043356</c:v>
                </c:pt>
                <c:pt idx="12">
                  <c:v>94.907555440192425</c:v>
                </c:pt>
                <c:pt idx="13">
                  <c:v>97.804524804757008</c:v>
                </c:pt>
                <c:pt idx="14">
                  <c:v>95.865353416081675</c:v>
                </c:pt>
                <c:pt idx="15">
                  <c:v>90.244461839227995</c:v>
                </c:pt>
                <c:pt idx="16">
                  <c:v>82.205795125709969</c:v>
                </c:pt>
                <c:pt idx="17">
                  <c:v>72.891632632945985</c:v>
                </c:pt>
                <c:pt idx="18">
                  <c:v>63.211195699830078</c:v>
                </c:pt>
                <c:pt idx="19">
                  <c:v>53.814674254112106</c:v>
                </c:pt>
                <c:pt idx="20">
                  <c:v>45.116889466190969</c:v>
                </c:pt>
                <c:pt idx="21">
                  <c:v>37.343038084818694</c:v>
                </c:pt>
                <c:pt idx="22">
                  <c:v>30.578898239995944</c:v>
                </c:pt>
                <c:pt idx="23">
                  <c:v>24.816063581641448</c:v>
                </c:pt>
                <c:pt idx="24">
                  <c:v>19.988354792941458</c:v>
                </c:pt>
                <c:pt idx="25">
                  <c:v>15.998840901570489</c:v>
                </c:pt>
                <c:pt idx="26">
                  <c:v>12.738537379975664</c:v>
                </c:pt>
                <c:pt idx="27">
                  <c:v>10.098452404404533</c:v>
                </c:pt>
                <c:pt idx="28">
                  <c:v>7.9766909167633244</c:v>
                </c:pt>
                <c:pt idx="29">
                  <c:v>6.2821014976175409</c:v>
                </c:pt>
                <c:pt idx="30">
                  <c:v>4.9356406669968527</c:v>
                </c:pt>
                <c:pt idx="31">
                  <c:v>3.8703248370657368</c:v>
                </c:pt>
                <c:pt idx="32">
                  <c:v>3.0303813894515783</c:v>
                </c:pt>
                <c:pt idx="33">
                  <c:v>2.3700080598584394</c:v>
                </c:pt>
                <c:pt idx="34">
                  <c:v>1.852000679065148</c:v>
                </c:pt>
                <c:pt idx="35">
                  <c:v>1.4464044167471741</c:v>
                </c:pt>
                <c:pt idx="36">
                  <c:v>1.1292729382112991</c:v>
                </c:pt>
                <c:pt idx="37">
                  <c:v>0.88157418803467913</c:v>
                </c:pt>
                <c:pt idx="38">
                  <c:v>0.68825341760156622</c:v>
                </c:pt>
                <c:pt idx="39">
                  <c:v>0.53744789489693512</c:v>
                </c:pt>
                <c:pt idx="40">
                  <c:v>0.4198393372756572</c:v>
                </c:pt>
                <c:pt idx="41">
                  <c:v>0.32812658890488289</c:v>
                </c:pt>
                <c:pt idx="42">
                  <c:v>0.25660045413898724</c:v>
                </c:pt>
                <c:pt idx="43">
                  <c:v>0.2008036009776068</c:v>
                </c:pt>
                <c:pt idx="44">
                  <c:v>0.15726024191616086</c:v>
                </c:pt>
                <c:pt idx="45">
                  <c:v>0.12326238070154737</c:v>
                </c:pt>
                <c:pt idx="46">
                  <c:v>9.6701492492012181E-2</c:v>
                </c:pt>
                <c:pt idx="47">
                  <c:v>7.5936427411678067E-2</c:v>
                </c:pt>
                <c:pt idx="48">
                  <c:v>5.9690023556507085E-2</c:v>
                </c:pt>
                <c:pt idx="49">
                  <c:v>4.6968365339243812E-2</c:v>
                </c:pt>
                <c:pt idx="50">
                  <c:v>3.6997834852918798E-2</c:v>
                </c:pt>
                <c:pt idx="51">
                  <c:v>2.9176100006434214E-2</c:v>
                </c:pt>
                <c:pt idx="52">
                  <c:v>2.303399157188659E-2</c:v>
                </c:pt>
                <c:pt idx="53">
                  <c:v>1.8205870858289171E-2</c:v>
                </c:pt>
                <c:pt idx="54">
                  <c:v>1.4406607600580426E-2</c:v>
                </c:pt>
                <c:pt idx="55">
                  <c:v>1.1413697941688061E-2</c:v>
                </c:pt>
                <c:pt idx="56">
                  <c:v>9.0533758003018359E-3</c:v>
                </c:pt>
                <c:pt idx="57">
                  <c:v>7.1898248151421448E-3</c:v>
                </c:pt>
                <c:pt idx="58">
                  <c:v>5.7167967258530692E-3</c:v>
                </c:pt>
                <c:pt idx="59">
                  <c:v>4.5510970944101512E-3</c:v>
                </c:pt>
                <c:pt idx="60">
                  <c:v>3.6275200138937667E-3</c:v>
                </c:pt>
                <c:pt idx="61">
                  <c:v>2.8949073258963715E-3</c:v>
                </c:pt>
              </c:numCache>
            </c:numRef>
          </c:yVal>
          <c:smooth val="1"/>
          <c:extLst>
            <c:ext xmlns:c16="http://schemas.microsoft.com/office/drawing/2014/chart" uri="{C3380CC4-5D6E-409C-BE32-E72D297353CC}">
              <c16:uniqueId val="{00000001-04D6-4FD6-B66C-5CCD3D72B38D}"/>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2020-01-22--02-19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Fujian!$B$24:$B$80</c:f>
              <c:numCache>
                <c:formatCode>General</c:formatCode>
                <c:ptCount val="57"/>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pt idx="47">
                  <c:v>68</c:v>
                </c:pt>
                <c:pt idx="48">
                  <c:v>69</c:v>
                </c:pt>
                <c:pt idx="49">
                  <c:v>70</c:v>
                </c:pt>
                <c:pt idx="50">
                  <c:v>71</c:v>
                </c:pt>
                <c:pt idx="51">
                  <c:v>72</c:v>
                </c:pt>
                <c:pt idx="52">
                  <c:v>73</c:v>
                </c:pt>
                <c:pt idx="53">
                  <c:v>74</c:v>
                </c:pt>
                <c:pt idx="54">
                  <c:v>75</c:v>
                </c:pt>
                <c:pt idx="55">
                  <c:v>76</c:v>
                </c:pt>
                <c:pt idx="56">
                  <c:v>77</c:v>
                </c:pt>
              </c:numCache>
            </c:numRef>
          </c:xVal>
          <c:yVal>
            <c:numRef>
              <c:f>Fujian!$F$24:$F$80</c:f>
              <c:numCache>
                <c:formatCode>General</c:formatCode>
                <c:ptCount val="57"/>
                <c:pt idx="0">
                  <c:v>0</c:v>
                </c:pt>
                <c:pt idx="1">
                  <c:v>1</c:v>
                </c:pt>
                <c:pt idx="2">
                  <c:v>4</c:v>
                </c:pt>
                <c:pt idx="3">
                  <c:v>5</c:v>
                </c:pt>
                <c:pt idx="4">
                  <c:v>19</c:v>
                </c:pt>
                <c:pt idx="5">
                  <c:v>27</c:v>
                </c:pt>
                <c:pt idx="6">
                  <c:v>17</c:v>
                </c:pt>
                <c:pt idx="7">
                  <c:v>9</c:v>
                </c:pt>
                <c:pt idx="8">
                  <c:v>19</c:v>
                </c:pt>
                <c:pt idx="9">
                  <c:v>19</c:v>
                </c:pt>
                <c:pt idx="10">
                  <c:v>24</c:v>
                </c:pt>
                <c:pt idx="11">
                  <c:v>15</c:v>
                </c:pt>
                <c:pt idx="12">
                  <c:v>20</c:v>
                </c:pt>
                <c:pt idx="13">
                  <c:v>15</c:v>
                </c:pt>
                <c:pt idx="14">
                  <c:v>11</c:v>
                </c:pt>
                <c:pt idx="15">
                  <c:v>10</c:v>
                </c:pt>
                <c:pt idx="16">
                  <c:v>9</c:v>
                </c:pt>
                <c:pt idx="17">
                  <c:v>15</c:v>
                </c:pt>
                <c:pt idx="18">
                  <c:v>11</c:v>
                </c:pt>
                <c:pt idx="19">
                  <c:v>11</c:v>
                </c:pt>
                <c:pt idx="20">
                  <c:v>6</c:v>
                </c:pt>
                <c:pt idx="21">
                  <c:v>5</c:v>
                </c:pt>
                <c:pt idx="22">
                  <c:v>7</c:v>
                </c:pt>
                <c:pt idx="23">
                  <c:v>2</c:v>
                </c:pt>
                <c:pt idx="24">
                  <c:v>4</c:v>
                </c:pt>
                <c:pt idx="25">
                  <c:v>2</c:v>
                </c:pt>
                <c:pt idx="26">
                  <c:v>3</c:v>
                </c:pt>
                <c:pt idx="27">
                  <c:v>2</c:v>
                </c:pt>
                <c:pt idx="28">
                  <c:v>1</c:v>
                </c:pt>
                <c:pt idx="29">
                  <c:v>0</c:v>
                </c:pt>
                <c:pt idx="30">
                  <c:v>0</c:v>
                </c:pt>
                <c:pt idx="31">
                  <c:v>0</c:v>
                </c:pt>
                <c:pt idx="32">
                  <c:v>0</c:v>
                </c:pt>
                <c:pt idx="33">
                  <c:v>0</c:v>
                </c:pt>
              </c:numCache>
            </c:numRef>
          </c:yVal>
          <c:smooth val="0"/>
          <c:extLst>
            <c:ext xmlns:c16="http://schemas.microsoft.com/office/drawing/2014/chart" uri="{C3380CC4-5D6E-409C-BE32-E72D297353CC}">
              <c16:uniqueId val="{00000000-397B-416D-9C49-A0C989753014}"/>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Fujian!$B$24:$B$81</c:f>
              <c:numCache>
                <c:formatCode>General</c:formatCode>
                <c:ptCount val="58"/>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pt idx="47">
                  <c:v>68</c:v>
                </c:pt>
                <c:pt idx="48">
                  <c:v>69</c:v>
                </c:pt>
                <c:pt idx="49">
                  <c:v>70</c:v>
                </c:pt>
                <c:pt idx="50">
                  <c:v>71</c:v>
                </c:pt>
                <c:pt idx="51">
                  <c:v>72</c:v>
                </c:pt>
                <c:pt idx="52">
                  <c:v>73</c:v>
                </c:pt>
                <c:pt idx="53">
                  <c:v>74</c:v>
                </c:pt>
                <c:pt idx="54">
                  <c:v>75</c:v>
                </c:pt>
                <c:pt idx="55">
                  <c:v>76</c:v>
                </c:pt>
                <c:pt idx="56">
                  <c:v>77</c:v>
                </c:pt>
                <c:pt idx="57">
                  <c:v>78</c:v>
                </c:pt>
              </c:numCache>
            </c:numRef>
          </c:xVal>
          <c:yVal>
            <c:numRef>
              <c:f>Fujian!$E$24:$E$81</c:f>
              <c:numCache>
                <c:formatCode>General</c:formatCode>
                <c:ptCount val="58"/>
                <c:pt idx="0">
                  <c:v>4.1104544603552829E-3</c:v>
                </c:pt>
                <c:pt idx="1">
                  <c:v>0.92256895882514145</c:v>
                </c:pt>
                <c:pt idx="2">
                  <c:v>4.6545030389519857</c:v>
                </c:pt>
                <c:pt idx="3">
                  <c:v>9.7957119216438393</c:v>
                </c:pt>
                <c:pt idx="4">
                  <c:v>14.432040548027983</c:v>
                </c:pt>
                <c:pt idx="5">
                  <c:v>17.727490601004625</c:v>
                </c:pt>
                <c:pt idx="6">
                  <c:v>19.60709429822418</c:v>
                </c:pt>
                <c:pt idx="7">
                  <c:v>20.31271359228267</c:v>
                </c:pt>
                <c:pt idx="8">
                  <c:v>20.157379458889487</c:v>
                </c:pt>
                <c:pt idx="9">
                  <c:v>19.423803496780394</c:v>
                </c:pt>
                <c:pt idx="10">
                  <c:v>18.334716061135325</c:v>
                </c:pt>
                <c:pt idx="11">
                  <c:v>17.053059463250424</c:v>
                </c:pt>
                <c:pt idx="12">
                  <c:v>15.692142076937486</c:v>
                </c:pt>
                <c:pt idx="13">
                  <c:v>14.327396849854937</c:v>
                </c:pt>
                <c:pt idx="14">
                  <c:v>13.006721278639548</c:v>
                </c:pt>
                <c:pt idx="15">
                  <c:v>11.758642052268179</c:v>
                </c:pt>
                <c:pt idx="16">
                  <c:v>10.598413497304902</c:v>
                </c:pt>
                <c:pt idx="17">
                  <c:v>9.5324233310577604</c:v>
                </c:pt>
                <c:pt idx="18">
                  <c:v>8.561304455116538</c:v>
                </c:pt>
                <c:pt idx="19">
                  <c:v>7.6820949040488919</c:v>
                </c:pt>
                <c:pt idx="20">
                  <c:v>6.8897140361150262</c:v>
                </c:pt>
                <c:pt idx="21">
                  <c:v>6.177955363323429</c:v>
                </c:pt>
                <c:pt idx="22">
                  <c:v>5.5401417558518862</c:v>
                </c:pt>
                <c:pt idx="23">
                  <c:v>4.9695471873380699</c:v>
                </c:pt>
                <c:pt idx="24">
                  <c:v>4.4596586163421161</c:v>
                </c:pt>
                <c:pt idx="25">
                  <c:v>4.0043295642681889</c:v>
                </c:pt>
                <c:pt idx="26">
                  <c:v>3.597861269259754</c:v>
                </c:pt>
                <c:pt idx="27">
                  <c:v>3.2350362308385692</c:v>
                </c:pt>
                <c:pt idx="28">
                  <c:v>2.9111211987382415</c:v>
                </c:pt>
                <c:pt idx="29">
                  <c:v>2.6218512397691973</c:v>
                </c:pt>
                <c:pt idx="30">
                  <c:v>2.3634027466776208</c:v>
                </c:pt>
                <c:pt idx="31">
                  <c:v>2.132360640524904</c:v>
                </c:pt>
                <c:pt idx="32">
                  <c:v>1.9256832153402932</c:v>
                </c:pt>
                <c:pt idx="33">
                  <c:v>1.7406668361001107</c:v>
                </c:pt>
                <c:pt idx="34">
                  <c:v>1.574911856931229</c:v>
                </c:pt>
                <c:pt idx="35">
                  <c:v>1.426290555741593</c:v>
                </c:pt>
                <c:pt idx="36">
                  <c:v>1.2929175002841404</c:v>
                </c:pt>
                <c:pt idx="37">
                  <c:v>1.1731225103126768</c:v>
                </c:pt>
                <c:pt idx="38">
                  <c:v>1.0654262200609401</c:v>
                </c:pt>
                <c:pt idx="39">
                  <c:v>0.96851814624459531</c:v>
                </c:pt>
                <c:pt idx="40">
                  <c:v>0.88123710930338028</c:v>
                </c:pt>
                <c:pt idx="41">
                  <c:v>0.80255382589296931</c:v>
                </c:pt>
                <c:pt idx="42">
                  <c:v>0.73155547917568142</c:v>
                </c:pt>
                <c:pt idx="43">
                  <c:v>0.6674320736876993</c:v>
                </c:pt>
                <c:pt idx="44">
                  <c:v>0.60946438899333866</c:v>
                </c:pt>
                <c:pt idx="45">
                  <c:v>0.55701335793502671</c:v>
                </c:pt>
                <c:pt idx="46">
                  <c:v>0.50951070901783557</c:v>
                </c:pt>
                <c:pt idx="47">
                  <c:v>0.46645072699332896</c:v>
                </c:pt>
                <c:pt idx="48">
                  <c:v>0.42738300017338376</c:v>
                </c:pt>
                <c:pt idx="49">
                  <c:v>0.39190603688431408</c:v>
                </c:pt>
                <c:pt idx="50">
                  <c:v>0.35966164646182353</c:v>
                </c:pt>
                <c:pt idx="51">
                  <c:v>0.33032999213476377</c:v>
                </c:pt>
                <c:pt idx="52">
                  <c:v>0.3036252339951917</c:v>
                </c:pt>
                <c:pt idx="53">
                  <c:v>0.27929169001162968</c:v>
                </c:pt>
                <c:pt idx="54">
                  <c:v>0.25710045175822621</c:v>
                </c:pt>
                <c:pt idx="55">
                  <c:v>0.23684639927323164</c:v>
                </c:pt>
                <c:pt idx="56">
                  <c:v>0.21834556630552296</c:v>
                </c:pt>
                <c:pt idx="57">
                  <c:v>0.20143281324127513</c:v>
                </c:pt>
              </c:numCache>
            </c:numRef>
          </c:yVal>
          <c:smooth val="1"/>
          <c:extLst>
            <c:ext xmlns:c16="http://schemas.microsoft.com/office/drawing/2014/chart" uri="{C3380CC4-5D6E-409C-BE32-E72D297353CC}">
              <c16:uniqueId val="{00000001-397B-416D-9C49-A0C989753014}"/>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26010919308163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077C-47A1-8B14-5BA22B03B5E0}"/>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3582504942787668"/>
                  <c:y val="-5.90940525587828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Fujian!$T$6:$T$10</c:f>
              <c:numCache>
                <c:formatCode>General</c:formatCode>
                <c:ptCount val="5"/>
              </c:numCache>
            </c:numRef>
          </c:yVal>
          <c:smooth val="0"/>
          <c:extLst>
            <c:ext xmlns:c16="http://schemas.microsoft.com/office/drawing/2014/chart" uri="{C3380CC4-5D6E-409C-BE32-E72D297353CC}">
              <c16:uniqueId val="{00000002-077C-47A1-8B14-5BA22B03B5E0}"/>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logBase val="2"/>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2020-01-22--02-19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Fujian!$B$25:$B$80</c:f>
              <c:numCache>
                <c:formatCode>General</c:formatCode>
                <c:ptCount val="5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numCache>
            </c:numRef>
          </c:xVal>
          <c:yVal>
            <c:numRef>
              <c:f>Fujian!$F$25:$F$80</c:f>
              <c:numCache>
                <c:formatCode>General</c:formatCode>
                <c:ptCount val="56"/>
                <c:pt idx="0">
                  <c:v>1</c:v>
                </c:pt>
                <c:pt idx="1">
                  <c:v>4</c:v>
                </c:pt>
                <c:pt idx="2">
                  <c:v>5</c:v>
                </c:pt>
                <c:pt idx="3">
                  <c:v>19</c:v>
                </c:pt>
                <c:pt idx="4">
                  <c:v>27</c:v>
                </c:pt>
                <c:pt idx="5">
                  <c:v>17</c:v>
                </c:pt>
                <c:pt idx="6">
                  <c:v>9</c:v>
                </c:pt>
                <c:pt idx="7">
                  <c:v>19</c:v>
                </c:pt>
                <c:pt idx="8">
                  <c:v>19</c:v>
                </c:pt>
                <c:pt idx="9">
                  <c:v>24</c:v>
                </c:pt>
                <c:pt idx="10">
                  <c:v>15</c:v>
                </c:pt>
                <c:pt idx="11">
                  <c:v>20</c:v>
                </c:pt>
                <c:pt idx="12">
                  <c:v>15</c:v>
                </c:pt>
                <c:pt idx="13">
                  <c:v>11</c:v>
                </c:pt>
                <c:pt idx="14">
                  <c:v>10</c:v>
                </c:pt>
                <c:pt idx="15">
                  <c:v>9</c:v>
                </c:pt>
                <c:pt idx="16">
                  <c:v>15</c:v>
                </c:pt>
                <c:pt idx="17">
                  <c:v>11</c:v>
                </c:pt>
                <c:pt idx="18">
                  <c:v>11</c:v>
                </c:pt>
                <c:pt idx="19">
                  <c:v>6</c:v>
                </c:pt>
                <c:pt idx="20">
                  <c:v>5</c:v>
                </c:pt>
                <c:pt idx="21">
                  <c:v>7</c:v>
                </c:pt>
                <c:pt idx="22">
                  <c:v>2</c:v>
                </c:pt>
                <c:pt idx="23">
                  <c:v>4</c:v>
                </c:pt>
                <c:pt idx="24">
                  <c:v>2</c:v>
                </c:pt>
                <c:pt idx="25">
                  <c:v>3</c:v>
                </c:pt>
                <c:pt idx="26">
                  <c:v>2</c:v>
                </c:pt>
                <c:pt idx="27">
                  <c:v>1</c:v>
                </c:pt>
                <c:pt idx="28">
                  <c:v>0</c:v>
                </c:pt>
                <c:pt idx="29">
                  <c:v>0</c:v>
                </c:pt>
                <c:pt idx="30">
                  <c:v>0</c:v>
                </c:pt>
                <c:pt idx="31">
                  <c:v>0</c:v>
                </c:pt>
                <c:pt idx="32">
                  <c:v>0</c:v>
                </c:pt>
              </c:numCache>
            </c:numRef>
          </c:yVal>
          <c:smooth val="0"/>
          <c:extLst>
            <c:ext xmlns:c16="http://schemas.microsoft.com/office/drawing/2014/chart" uri="{C3380CC4-5D6E-409C-BE32-E72D297353CC}">
              <c16:uniqueId val="{00000000-7299-4631-A597-168C7A130EE0}"/>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Fujian!$B$25:$B$81</c:f>
              <c:numCache>
                <c:formatCode>General</c:formatCode>
                <c:ptCount val="5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pt idx="56">
                  <c:v>78</c:v>
                </c:pt>
              </c:numCache>
            </c:numRef>
          </c:xVal>
          <c:yVal>
            <c:numRef>
              <c:f>Fujian!$E$25:$E$81</c:f>
              <c:numCache>
                <c:formatCode>General</c:formatCode>
                <c:ptCount val="57"/>
                <c:pt idx="0">
                  <c:v>0.92256895882514145</c:v>
                </c:pt>
                <c:pt idx="1">
                  <c:v>4.6545030389519857</c:v>
                </c:pt>
                <c:pt idx="2">
                  <c:v>9.7957119216438393</c:v>
                </c:pt>
                <c:pt idx="3">
                  <c:v>14.432040548027983</c:v>
                </c:pt>
                <c:pt idx="4">
                  <c:v>17.727490601004625</c:v>
                </c:pt>
                <c:pt idx="5">
                  <c:v>19.60709429822418</c:v>
                </c:pt>
                <c:pt idx="6">
                  <c:v>20.31271359228267</c:v>
                </c:pt>
                <c:pt idx="7">
                  <c:v>20.157379458889487</c:v>
                </c:pt>
                <c:pt idx="8">
                  <c:v>19.423803496780394</c:v>
                </c:pt>
                <c:pt idx="9">
                  <c:v>18.334716061135325</c:v>
                </c:pt>
                <c:pt idx="10">
                  <c:v>17.053059463250424</c:v>
                </c:pt>
                <c:pt idx="11">
                  <c:v>15.692142076937486</c:v>
                </c:pt>
                <c:pt idx="12">
                  <c:v>14.327396849854937</c:v>
                </c:pt>
                <c:pt idx="13">
                  <c:v>13.006721278639548</c:v>
                </c:pt>
                <c:pt idx="14">
                  <c:v>11.758642052268179</c:v>
                </c:pt>
                <c:pt idx="15">
                  <c:v>10.598413497304902</c:v>
                </c:pt>
                <c:pt idx="16">
                  <c:v>9.5324233310577604</c:v>
                </c:pt>
                <c:pt idx="17">
                  <c:v>8.561304455116538</c:v>
                </c:pt>
                <c:pt idx="18">
                  <c:v>7.6820949040488919</c:v>
                </c:pt>
                <c:pt idx="19">
                  <c:v>6.8897140361150262</c:v>
                </c:pt>
                <c:pt idx="20">
                  <c:v>6.177955363323429</c:v>
                </c:pt>
                <c:pt idx="21">
                  <c:v>5.5401417558518862</c:v>
                </c:pt>
                <c:pt idx="22">
                  <c:v>4.9695471873380699</c:v>
                </c:pt>
                <c:pt idx="23">
                  <c:v>4.4596586163421161</c:v>
                </c:pt>
                <c:pt idx="24">
                  <c:v>4.0043295642681889</c:v>
                </c:pt>
                <c:pt idx="25">
                  <c:v>3.597861269259754</c:v>
                </c:pt>
                <c:pt idx="26">
                  <c:v>3.2350362308385692</c:v>
                </c:pt>
                <c:pt idx="27">
                  <c:v>2.9111211987382415</c:v>
                </c:pt>
                <c:pt idx="28">
                  <c:v>2.6218512397691973</c:v>
                </c:pt>
                <c:pt idx="29">
                  <c:v>2.3634027466776208</c:v>
                </c:pt>
                <c:pt idx="30">
                  <c:v>2.132360640524904</c:v>
                </c:pt>
                <c:pt idx="31">
                  <c:v>1.9256832153402932</c:v>
                </c:pt>
                <c:pt idx="32">
                  <c:v>1.7406668361001107</c:v>
                </c:pt>
                <c:pt idx="33">
                  <c:v>1.574911856931229</c:v>
                </c:pt>
                <c:pt idx="34">
                  <c:v>1.426290555741593</c:v>
                </c:pt>
                <c:pt idx="35">
                  <c:v>1.2929175002841404</c:v>
                </c:pt>
                <c:pt idx="36">
                  <c:v>1.1731225103126768</c:v>
                </c:pt>
                <c:pt idx="37">
                  <c:v>1.0654262200609401</c:v>
                </c:pt>
                <c:pt idx="38">
                  <c:v>0.96851814624459531</c:v>
                </c:pt>
                <c:pt idx="39">
                  <c:v>0.88123710930338028</c:v>
                </c:pt>
                <c:pt idx="40">
                  <c:v>0.80255382589296931</c:v>
                </c:pt>
                <c:pt idx="41">
                  <c:v>0.73155547917568142</c:v>
                </c:pt>
                <c:pt idx="42">
                  <c:v>0.6674320736876993</c:v>
                </c:pt>
                <c:pt idx="43">
                  <c:v>0.60946438899333866</c:v>
                </c:pt>
                <c:pt idx="44">
                  <c:v>0.55701335793502671</c:v>
                </c:pt>
                <c:pt idx="45">
                  <c:v>0.50951070901783557</c:v>
                </c:pt>
                <c:pt idx="46">
                  <c:v>0.46645072699332896</c:v>
                </c:pt>
                <c:pt idx="47">
                  <c:v>0.42738300017338376</c:v>
                </c:pt>
                <c:pt idx="48">
                  <c:v>0.39190603688431408</c:v>
                </c:pt>
                <c:pt idx="49">
                  <c:v>0.35966164646182353</c:v>
                </c:pt>
                <c:pt idx="50">
                  <c:v>0.33032999213476377</c:v>
                </c:pt>
                <c:pt idx="51">
                  <c:v>0.3036252339951917</c:v>
                </c:pt>
                <c:pt idx="52">
                  <c:v>0.27929169001162968</c:v>
                </c:pt>
                <c:pt idx="53">
                  <c:v>0.25710045175822621</c:v>
                </c:pt>
                <c:pt idx="54">
                  <c:v>0.23684639927323164</c:v>
                </c:pt>
                <c:pt idx="55">
                  <c:v>0.21834556630552296</c:v>
                </c:pt>
                <c:pt idx="56">
                  <c:v>0.20143281324127513</c:v>
                </c:pt>
              </c:numCache>
            </c:numRef>
          </c:yVal>
          <c:smooth val="1"/>
          <c:extLst>
            <c:ext xmlns:c16="http://schemas.microsoft.com/office/drawing/2014/chart" uri="{C3380CC4-5D6E-409C-BE32-E72D297353CC}">
              <c16:uniqueId val="{00000001-7299-4631-A597-168C7A130EE0}"/>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ax val="30"/>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2020-01-18--03-14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c:v>
                </c:pt>
                <c:pt idx="16">
                  <c:v>17</c:v>
                </c:pt>
                <c:pt idx="17">
                  <c:v>59</c:v>
                </c:pt>
                <c:pt idx="18">
                  <c:v>77</c:v>
                </c:pt>
                <c:pt idx="19">
                  <c:v>72</c:v>
                </c:pt>
                <c:pt idx="20">
                  <c:v>105</c:v>
                </c:pt>
                <c:pt idx="21">
                  <c:v>69</c:v>
                </c:pt>
                <c:pt idx="22">
                  <c:v>105</c:v>
                </c:pt>
                <c:pt idx="23">
                  <c:v>180</c:v>
                </c:pt>
                <c:pt idx="24">
                  <c:v>323</c:v>
                </c:pt>
                <c:pt idx="25">
                  <c:v>371</c:v>
                </c:pt>
                <c:pt idx="26">
                  <c:v>1291</c:v>
                </c:pt>
                <c:pt idx="27">
                  <c:v>840</c:v>
                </c:pt>
                <c:pt idx="28">
                  <c:v>1032</c:v>
                </c:pt>
                <c:pt idx="29">
                  <c:v>1220</c:v>
                </c:pt>
                <c:pt idx="30">
                  <c:v>1347</c:v>
                </c:pt>
                <c:pt idx="31">
                  <c:v>1921</c:v>
                </c:pt>
                <c:pt idx="32">
                  <c:v>2103</c:v>
                </c:pt>
                <c:pt idx="33">
                  <c:v>2345</c:v>
                </c:pt>
                <c:pt idx="34">
                  <c:v>3156</c:v>
                </c:pt>
                <c:pt idx="35">
                  <c:v>2987</c:v>
                </c:pt>
                <c:pt idx="36">
                  <c:v>2447</c:v>
                </c:pt>
                <c:pt idx="37">
                  <c:v>2841</c:v>
                </c:pt>
                <c:pt idx="38">
                  <c:v>2060</c:v>
                </c:pt>
                <c:pt idx="39">
                  <c:v>2618</c:v>
                </c:pt>
                <c:pt idx="40">
                  <c:v>2097</c:v>
                </c:pt>
                <c:pt idx="41">
                  <c:v>1638</c:v>
                </c:pt>
                <c:pt idx="42">
                  <c:v>1508</c:v>
                </c:pt>
                <c:pt idx="43">
                  <c:v>1728</c:v>
                </c:pt>
                <c:pt idx="44">
                  <c:v>1282</c:v>
                </c:pt>
                <c:pt idx="45">
                  <c:v>955</c:v>
                </c:pt>
                <c:pt idx="46">
                  <c:v>799.09208761734465</c:v>
                </c:pt>
                <c:pt idx="47">
                  <c:v>713.505528723765</c:v>
                </c:pt>
                <c:pt idx="48">
                  <c:v>659.67092812935095</c:v>
                </c:pt>
                <c:pt idx="49">
                  <c:v>775</c:v>
                </c:pt>
                <c:pt idx="50">
                  <c:v>631</c:v>
                </c:pt>
                <c:pt idx="51">
                  <c:v>366</c:v>
                </c:pt>
                <c:pt idx="52">
                  <c:v>630</c:v>
                </c:pt>
                <c:pt idx="53">
                  <c:v>398</c:v>
                </c:pt>
                <c:pt idx="54">
                  <c:v>499</c:v>
                </c:pt>
                <c:pt idx="55">
                  <c:v>401</c:v>
                </c:pt>
                <c:pt idx="56">
                  <c:v>409</c:v>
                </c:pt>
                <c:pt idx="57">
                  <c:v>318</c:v>
                </c:pt>
              </c:numCache>
            </c:numRef>
          </c:yVal>
          <c:smooth val="0"/>
          <c:extLst>
            <c:ext xmlns:c16="http://schemas.microsoft.com/office/drawing/2014/chart" uri="{C3380CC4-5D6E-409C-BE32-E72D297353CC}">
              <c16:uniqueId val="{00000000-3CE8-4F34-9F68-CABA026E74B1}"/>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 Hubei'!$E$19:$E$81</c:f>
              <c:numCache>
                <c:formatCode>General</c:formatCode>
                <c:ptCount val="63"/>
                <c:pt idx="0">
                  <c:v>4.8924657327038351E-2</c:v>
                </c:pt>
                <c:pt idx="1">
                  <c:v>0.2290871686468938</c:v>
                </c:pt>
                <c:pt idx="2">
                  <c:v>0.8815950344280381</c:v>
                </c:pt>
                <c:pt idx="3">
                  <c:v>2.8642990635486947</c:v>
                </c:pt>
                <c:pt idx="4">
                  <c:v>8.0331815132137336</c:v>
                </c:pt>
                <c:pt idx="5">
                  <c:v>19.810919537206271</c:v>
                </c:pt>
                <c:pt idx="6">
                  <c:v>43.632828671306825</c:v>
                </c:pt>
                <c:pt idx="7">
                  <c:v>86.960770836976309</c:v>
                </c:pt>
                <c:pt idx="8">
                  <c:v>158.59994125967503</c:v>
                </c:pt>
                <c:pt idx="9">
                  <c:v>267.25773679786056</c:v>
                </c:pt>
                <c:pt idx="10">
                  <c:v>419.57732967780072</c:v>
                </c:pt>
                <c:pt idx="11">
                  <c:v>618.12880911109767</c:v>
                </c:pt>
                <c:pt idx="12">
                  <c:v>859.92869272051496</c:v>
                </c:pt>
                <c:pt idx="13">
                  <c:v>1135.9420518158176</c:v>
                </c:pt>
                <c:pt idx="14">
                  <c:v>1431.750401513794</c:v>
                </c:pt>
                <c:pt idx="15">
                  <c:v>1729.2511699077963</c:v>
                </c:pt>
                <c:pt idx="16">
                  <c:v>2009.002347951325</c:v>
                </c:pt>
                <c:pt idx="17">
                  <c:v>2252.7085369377246</c:v>
                </c:pt>
                <c:pt idx="18">
                  <c:v>2445.3733994544441</c:v>
                </c:pt>
                <c:pt idx="19">
                  <c:v>2576.781807271896</c:v>
                </c:pt>
                <c:pt idx="20">
                  <c:v>2642.1628878668921</c:v>
                </c:pt>
                <c:pt idx="21">
                  <c:v>2642.064772103955</c:v>
                </c:pt>
                <c:pt idx="22">
                  <c:v>2581.6035426947042</c:v>
                </c:pt>
                <c:pt idx="23">
                  <c:v>2469.316620972781</c:v>
                </c:pt>
                <c:pt idx="24">
                  <c:v>2315.8585969294481</c:v>
                </c:pt>
                <c:pt idx="25">
                  <c:v>2132.7415241342842</c:v>
                </c:pt>
                <c:pt idx="26">
                  <c:v>1931.2622533466806</c:v>
                </c:pt>
                <c:pt idx="27">
                  <c:v>1721.6947166061354</c:v>
                </c:pt>
                <c:pt idx="28">
                  <c:v>1512.7681597664466</c:v>
                </c:pt>
                <c:pt idx="29">
                  <c:v>1311.4100833227712</c:v>
                </c:pt>
                <c:pt idx="30">
                  <c:v>1122.7068760615136</c:v>
                </c:pt>
                <c:pt idx="31">
                  <c:v>950.02409255069097</c:v>
                </c:pt>
                <c:pt idx="32">
                  <c:v>795.22849158136478</c:v>
                </c:pt>
                <c:pt idx="33">
                  <c:v>658.96130648875419</c:v>
                </c:pt>
                <c:pt idx="34">
                  <c:v>540.92315714071037</c:v>
                </c:pt>
                <c:pt idx="35">
                  <c:v>440.14277908686796</c:v>
                </c:pt>
                <c:pt idx="36">
                  <c:v>355.21252597056116</c:v>
                </c:pt>
                <c:pt idx="37">
                  <c:v>284.48242741691848</c:v>
                </c:pt>
                <c:pt idx="38">
                  <c:v>226.2111301337448</c:v>
                </c:pt>
                <c:pt idx="39">
                  <c:v>178.67641492443843</c:v>
                </c:pt>
                <c:pt idx="40">
                  <c:v>140.25050275833814</c:v>
                </c:pt>
                <c:pt idx="41">
                  <c:v>109.44646731515073</c:v>
                </c:pt>
                <c:pt idx="42">
                  <c:v>84.942185065269683</c:v>
                </c:pt>
                <c:pt idx="43">
                  <c:v>65.587746215493112</c:v>
                </c:pt>
                <c:pt idx="44">
                  <c:v>50.40141115496246</c:v>
                </c:pt>
                <c:pt idx="45">
                  <c:v>38.558236770546721</c:v>
                </c:pt>
                <c:pt idx="46">
                  <c:v>29.374552839866531</c:v>
                </c:pt>
                <c:pt idx="47">
                  <c:v>22.290620949178624</c:v>
                </c:pt>
                <c:pt idx="48">
                  <c:v>16.853095101012521</c:v>
                </c:pt>
                <c:pt idx="49">
                  <c:v>12.698333858169878</c:v>
                </c:pt>
                <c:pt idx="50">
                  <c:v>9.5371804407104026</c:v>
                </c:pt>
                <c:pt idx="51">
                  <c:v>7.1415122421700037</c:v>
                </c:pt>
                <c:pt idx="52">
                  <c:v>5.3326437020769379</c:v>
                </c:pt>
                <c:pt idx="53">
                  <c:v>3.9715252617584014</c:v>
                </c:pt>
                <c:pt idx="54">
                  <c:v>2.9505971363959862</c:v>
                </c:pt>
                <c:pt idx="55">
                  <c:v>2.1871137030339156</c:v>
                </c:pt>
                <c:pt idx="56">
                  <c:v>1.6177394638295641</c:v>
                </c:pt>
                <c:pt idx="57">
                  <c:v>1.1942208369232787</c:v>
                </c:pt>
                <c:pt idx="58">
                  <c:v>0.87995211178142108</c:v>
                </c:pt>
                <c:pt idx="59">
                  <c:v>0.64727358784929745</c:v>
                </c:pt>
                <c:pt idx="60">
                  <c:v>0.47536168455208094</c:v>
                </c:pt>
                <c:pt idx="61">
                  <c:v>0.34859242404081742</c:v>
                </c:pt>
                <c:pt idx="62">
                  <c:v>0.25527982060766846</c:v>
                </c:pt>
              </c:numCache>
            </c:numRef>
          </c:yVal>
          <c:smooth val="1"/>
          <c:extLst>
            <c:ext xmlns:c16="http://schemas.microsoft.com/office/drawing/2014/chart" uri="{C3380CC4-5D6E-409C-BE32-E72D297353CC}">
              <c16:uniqueId val="{00000001-3CE8-4F34-9F68-CABA026E74B1}"/>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2020-01-19--03-06</a:t>
            </a:r>
            <a:r>
              <a:rPr lang="en-US" sz="1400" b="0" i="0" u="none" strike="noStrike" baseline="0"/>
              <a:t> </a:t>
            </a:r>
            <a:endParaRPr lang="en-US"/>
          </a:p>
        </c:rich>
      </c:tx>
      <c:layout>
        <c:manualLayout>
          <c:xMode val="edge"/>
          <c:yMode val="edge"/>
          <c:x val="0.22790607056470882"/>
          <c:y val="2.77117973079968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wuhan'!$F$8:$F$81</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c:v>
                </c:pt>
                <c:pt idx="16">
                  <c:v>0</c:v>
                </c:pt>
                <c:pt idx="17">
                  <c:v>7</c:v>
                </c:pt>
                <c:pt idx="18">
                  <c:v>35</c:v>
                </c:pt>
                <c:pt idx="19">
                  <c:v>103</c:v>
                </c:pt>
                <c:pt idx="20">
                  <c:v>277</c:v>
                </c:pt>
                <c:pt idx="21">
                  <c:v>291</c:v>
                </c:pt>
                <c:pt idx="22">
                  <c:v>399</c:v>
                </c:pt>
                <c:pt idx="23">
                  <c:v>525</c:v>
                </c:pt>
                <c:pt idx="24">
                  <c:v>646</c:v>
                </c:pt>
                <c:pt idx="25">
                  <c:v>842</c:v>
                </c:pt>
                <c:pt idx="26">
                  <c:v>771</c:v>
                </c:pt>
                <c:pt idx="27">
                  <c:v>1027</c:v>
                </c:pt>
                <c:pt idx="28">
                  <c:v>1070</c:v>
                </c:pt>
                <c:pt idx="29">
                  <c:v>1103</c:v>
                </c:pt>
                <c:pt idx="30">
                  <c:v>1189</c:v>
                </c:pt>
                <c:pt idx="31">
                  <c:v>1221</c:v>
                </c:pt>
                <c:pt idx="32">
                  <c:v>946</c:v>
                </c:pt>
                <c:pt idx="33">
                  <c:v>856</c:v>
                </c:pt>
                <c:pt idx="34">
                  <c:v>682</c:v>
                </c:pt>
                <c:pt idx="35">
                  <c:v>697</c:v>
                </c:pt>
                <c:pt idx="36">
                  <c:v>545</c:v>
                </c:pt>
                <c:pt idx="37">
                  <c:v>534</c:v>
                </c:pt>
                <c:pt idx="38">
                  <c:v>436</c:v>
                </c:pt>
                <c:pt idx="39">
                  <c:v>398</c:v>
                </c:pt>
                <c:pt idx="40">
                  <c:v>281</c:v>
                </c:pt>
                <c:pt idx="41">
                  <c:v>295</c:v>
                </c:pt>
                <c:pt idx="42">
                  <c:v>243</c:v>
                </c:pt>
                <c:pt idx="43">
                  <c:v>207</c:v>
                </c:pt>
                <c:pt idx="44">
                  <c:v>33</c:v>
                </c:pt>
                <c:pt idx="45">
                  <c:v>160</c:v>
                </c:pt>
                <c:pt idx="46">
                  <c:v>99</c:v>
                </c:pt>
                <c:pt idx="47">
                  <c:v>52</c:v>
                </c:pt>
                <c:pt idx="48">
                  <c:v>89</c:v>
                </c:pt>
                <c:pt idx="49">
                  <c:v>50</c:v>
                </c:pt>
                <c:pt idx="50">
                  <c:v>35</c:v>
                </c:pt>
                <c:pt idx="51">
                  <c:v>31</c:v>
                </c:pt>
                <c:pt idx="52">
                  <c:v>26</c:v>
                </c:pt>
                <c:pt idx="53">
                  <c:v>5</c:v>
                </c:pt>
              </c:numCache>
            </c:numRef>
          </c:yVal>
          <c:smooth val="0"/>
          <c:extLst>
            <c:ext xmlns:c16="http://schemas.microsoft.com/office/drawing/2014/chart" uri="{C3380CC4-5D6E-409C-BE32-E72D297353CC}">
              <c16:uniqueId val="{00000000-DF48-4D5F-8438-CE0B23083351}"/>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wuhan'!$E$8:$E$81</c:f>
              <c:numCache>
                <c:formatCode>General</c:formatCode>
                <c:ptCount val="74"/>
                <c:pt idx="0">
                  <c:v>3.1625774777720662E-79</c:v>
                </c:pt>
                <c:pt idx="1">
                  <c:v>1.4628769211901216E-45</c:v>
                </c:pt>
                <c:pt idx="2">
                  <c:v>2.0060557556361042E-31</c:v>
                </c:pt>
                <c:pt idx="3">
                  <c:v>3.4765842145589586E-23</c:v>
                </c:pt>
                <c:pt idx="4">
                  <c:v>1.0848333984394169E-17</c:v>
                </c:pt>
                <c:pt idx="5">
                  <c:v>9.6419095464547767E-14</c:v>
                </c:pt>
                <c:pt idx="6">
                  <c:v>9.1364498785016018E-11</c:v>
                </c:pt>
                <c:pt idx="7">
                  <c:v>1.9027575160379693E-8</c:v>
                </c:pt>
                <c:pt idx="8">
                  <c:v>1.3452355258226039E-6</c:v>
                </c:pt>
                <c:pt idx="9">
                  <c:v>4.2689520579250061E-5</c:v>
                </c:pt>
                <c:pt idx="10">
                  <c:v>7.3438150951717432E-4</c:v>
                </c:pt>
                <c:pt idx="11">
                  <c:v>7.8206088923127234E-3</c:v>
                </c:pt>
                <c:pt idx="12">
                  <c:v>5.677213643451598E-2</c:v>
                </c:pt>
                <c:pt idx="13">
                  <c:v>0.30186933772985414</c:v>
                </c:pt>
                <c:pt idx="14">
                  <c:v>1.2419157183838878</c:v>
                </c:pt>
                <c:pt idx="15">
                  <c:v>4.125248807932608</c:v>
                </c:pt>
                <c:pt idx="16">
                  <c:v>11.442037848092051</c:v>
                </c:pt>
                <c:pt idx="17">
                  <c:v>27.224427168548008</c:v>
                </c:pt>
                <c:pt idx="18">
                  <c:v>56.795648934289694</c:v>
                </c:pt>
                <c:pt idx="19">
                  <c:v>105.77074036652446</c:v>
                </c:pt>
                <c:pt idx="20">
                  <c:v>178.47102007468959</c:v>
                </c:pt>
                <c:pt idx="21">
                  <c:v>276.26131810264962</c:v>
                </c:pt>
                <c:pt idx="22">
                  <c:v>396.43521224873865</c:v>
                </c:pt>
                <c:pt idx="23">
                  <c:v>532.09138459305927</c:v>
                </c:pt>
                <c:pt idx="24">
                  <c:v>673.07336126677455</c:v>
                </c:pt>
                <c:pt idx="25">
                  <c:v>807.67779059101304</c:v>
                </c:pt>
                <c:pt idx="26">
                  <c:v>924.62676559072588</c:v>
                </c:pt>
                <c:pt idx="27">
                  <c:v>1014.796536673335</c:v>
                </c:pt>
                <c:pt idx="28">
                  <c:v>1072.3506019000888</c:v>
                </c:pt>
                <c:pt idx="29">
                  <c:v>1095.1459854756149</c:v>
                </c:pt>
                <c:pt idx="30">
                  <c:v>1084.4804014456765</c:v>
                </c:pt>
                <c:pt idx="31">
                  <c:v>1044.3740507814678</c:v>
                </c:pt>
                <c:pt idx="32">
                  <c:v>980.62233247375718</c:v>
                </c:pt>
                <c:pt idx="33">
                  <c:v>899.83215290726332</c:v>
                </c:pt>
                <c:pt idx="34">
                  <c:v>808.59371507784772</c:v>
                </c:pt>
                <c:pt idx="35">
                  <c:v>712.86902756428924</c:v>
                </c:pt>
                <c:pt idx="36">
                  <c:v>617.61685751662753</c:v>
                </c:pt>
                <c:pt idx="37">
                  <c:v>526.63066635996563</c:v>
                </c:pt>
                <c:pt idx="38">
                  <c:v>442.54259046294936</c:v>
                </c:pt>
                <c:pt idx="39">
                  <c:v>366.93940977313036</c:v>
                </c:pt>
                <c:pt idx="40">
                  <c:v>300.54044580483998</c:v>
                </c:pt>
                <c:pt idx="41">
                  <c:v>243.39728751179075</c:v>
                </c:pt>
                <c:pt idx="42">
                  <c:v>195.08710822061855</c:v>
                </c:pt>
                <c:pt idx="43">
                  <c:v>154.88246581039508</c:v>
                </c:pt>
                <c:pt idx="44">
                  <c:v>121.88949928310502</c:v>
                </c:pt>
                <c:pt idx="45">
                  <c:v>95.152917501519369</c:v>
                </c:pt>
                <c:pt idx="46">
                  <c:v>73.730276980266055</c:v>
                </c:pt>
                <c:pt idx="47">
                  <c:v>56.740213640012662</c:v>
                </c:pt>
                <c:pt idx="48">
                  <c:v>43.390061538353393</c:v>
                </c:pt>
                <c:pt idx="49">
                  <c:v>32.98815492803601</c:v>
                </c:pt>
                <c:pt idx="50">
                  <c:v>24.94546803850546</c:v>
                </c:pt>
                <c:pt idx="51">
                  <c:v>18.770388961553323</c:v>
                </c:pt>
                <c:pt idx="52">
                  <c:v>14.059538638605574</c:v>
                </c:pt>
                <c:pt idx="53">
                  <c:v>10.486741700520756</c:v>
                </c:pt>
                <c:pt idx="54">
                  <c:v>7.7915835651649941</c:v>
                </c:pt>
                <c:pt idx="55">
                  <c:v>5.7684607702028439</c:v>
                </c:pt>
                <c:pt idx="56">
                  <c:v>4.2566399834614339</c:v>
                </c:pt>
                <c:pt idx="57">
                  <c:v>3.1315656318073799</c:v>
                </c:pt>
                <c:pt idx="58">
                  <c:v>2.2974732363574661</c:v>
                </c:pt>
                <c:pt idx="59">
                  <c:v>1.6812527224975133</c:v>
                </c:pt>
                <c:pt idx="60">
                  <c:v>1.2274435168944788</c:v>
                </c:pt>
                <c:pt idx="61">
                  <c:v>0.89421521951896432</c:v>
                </c:pt>
                <c:pt idx="62">
                  <c:v>0.65018184035097448</c:v>
                </c:pt>
                <c:pt idx="63">
                  <c:v>0.47190510438561817</c:v>
                </c:pt>
                <c:pt idx="64">
                  <c:v>0.34195693886544465</c:v>
                </c:pt>
                <c:pt idx="65">
                  <c:v>0.24742883577999952</c:v>
                </c:pt>
                <c:pt idx="66">
                  <c:v>0.17879374518969432</c:v>
                </c:pt>
                <c:pt idx="67">
                  <c:v>0.12904300598562621</c:v>
                </c:pt>
                <c:pt idx="68">
                  <c:v>9.3035803567060038E-2</c:v>
                </c:pt>
                <c:pt idx="69">
                  <c:v>6.7011477632912195E-2</c:v>
                </c:pt>
                <c:pt idx="70">
                  <c:v>4.8225695194827604E-2</c:v>
                </c:pt>
                <c:pt idx="71">
                  <c:v>3.4680221108300505E-2</c:v>
                </c:pt>
                <c:pt idx="72">
                  <c:v>2.4923003178650902E-2</c:v>
                </c:pt>
                <c:pt idx="73">
                  <c:v>1.7900805938665706E-2</c:v>
                </c:pt>
              </c:numCache>
            </c:numRef>
          </c:yVal>
          <c:smooth val="1"/>
          <c:extLst>
            <c:ext xmlns:c16="http://schemas.microsoft.com/office/drawing/2014/chart" uri="{C3380CC4-5D6E-409C-BE32-E72D297353CC}">
              <c16:uniqueId val="{00000001-DF48-4D5F-8438-CE0B23083351}"/>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2020-01-19--03-06</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wuhan'!$F$8:$F$81</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c:v>
                </c:pt>
                <c:pt idx="16">
                  <c:v>0</c:v>
                </c:pt>
                <c:pt idx="17">
                  <c:v>7</c:v>
                </c:pt>
                <c:pt idx="18">
                  <c:v>35</c:v>
                </c:pt>
                <c:pt idx="19">
                  <c:v>103</c:v>
                </c:pt>
                <c:pt idx="20">
                  <c:v>277</c:v>
                </c:pt>
                <c:pt idx="21">
                  <c:v>291</c:v>
                </c:pt>
                <c:pt idx="22">
                  <c:v>399</c:v>
                </c:pt>
                <c:pt idx="23">
                  <c:v>525</c:v>
                </c:pt>
                <c:pt idx="24">
                  <c:v>646</c:v>
                </c:pt>
                <c:pt idx="25">
                  <c:v>842</c:v>
                </c:pt>
                <c:pt idx="26">
                  <c:v>771</c:v>
                </c:pt>
                <c:pt idx="27">
                  <c:v>1027</c:v>
                </c:pt>
                <c:pt idx="28">
                  <c:v>1070</c:v>
                </c:pt>
                <c:pt idx="29">
                  <c:v>1103</c:v>
                </c:pt>
                <c:pt idx="30">
                  <c:v>1189</c:v>
                </c:pt>
                <c:pt idx="31">
                  <c:v>1221</c:v>
                </c:pt>
                <c:pt idx="32">
                  <c:v>946</c:v>
                </c:pt>
                <c:pt idx="33">
                  <c:v>856</c:v>
                </c:pt>
                <c:pt idx="34">
                  <c:v>682</c:v>
                </c:pt>
                <c:pt idx="35">
                  <c:v>697</c:v>
                </c:pt>
                <c:pt idx="36">
                  <c:v>545</c:v>
                </c:pt>
                <c:pt idx="37">
                  <c:v>534</c:v>
                </c:pt>
                <c:pt idx="38">
                  <c:v>436</c:v>
                </c:pt>
                <c:pt idx="39">
                  <c:v>398</c:v>
                </c:pt>
                <c:pt idx="40">
                  <c:v>281</c:v>
                </c:pt>
                <c:pt idx="41">
                  <c:v>295</c:v>
                </c:pt>
                <c:pt idx="42">
                  <c:v>243</c:v>
                </c:pt>
                <c:pt idx="43">
                  <c:v>207</c:v>
                </c:pt>
                <c:pt idx="44">
                  <c:v>33</c:v>
                </c:pt>
                <c:pt idx="45">
                  <c:v>160</c:v>
                </c:pt>
                <c:pt idx="46">
                  <c:v>99</c:v>
                </c:pt>
                <c:pt idx="47">
                  <c:v>52</c:v>
                </c:pt>
                <c:pt idx="48">
                  <c:v>89</c:v>
                </c:pt>
                <c:pt idx="49">
                  <c:v>50</c:v>
                </c:pt>
                <c:pt idx="50">
                  <c:v>35</c:v>
                </c:pt>
                <c:pt idx="51">
                  <c:v>31</c:v>
                </c:pt>
                <c:pt idx="52">
                  <c:v>26</c:v>
                </c:pt>
                <c:pt idx="53">
                  <c:v>5</c:v>
                </c:pt>
              </c:numCache>
            </c:numRef>
          </c:yVal>
          <c:smooth val="0"/>
          <c:extLst>
            <c:ext xmlns:c16="http://schemas.microsoft.com/office/drawing/2014/chart" uri="{C3380CC4-5D6E-409C-BE32-E72D297353CC}">
              <c16:uniqueId val="{00000000-3935-43FF-80C2-9C5948D7596C}"/>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wuhan'!$E$8:$E$81</c:f>
              <c:numCache>
                <c:formatCode>General</c:formatCode>
                <c:ptCount val="74"/>
                <c:pt idx="0">
                  <c:v>3.1625774777720662E-79</c:v>
                </c:pt>
                <c:pt idx="1">
                  <c:v>1.4628769211901216E-45</c:v>
                </c:pt>
                <c:pt idx="2">
                  <c:v>2.0060557556361042E-31</c:v>
                </c:pt>
                <c:pt idx="3">
                  <c:v>3.4765842145589586E-23</c:v>
                </c:pt>
                <c:pt idx="4">
                  <c:v>1.0848333984394169E-17</c:v>
                </c:pt>
                <c:pt idx="5">
                  <c:v>9.6419095464547767E-14</c:v>
                </c:pt>
                <c:pt idx="6">
                  <c:v>9.1364498785016018E-11</c:v>
                </c:pt>
                <c:pt idx="7">
                  <c:v>1.9027575160379693E-8</c:v>
                </c:pt>
                <c:pt idx="8">
                  <c:v>1.3452355258226039E-6</c:v>
                </c:pt>
                <c:pt idx="9">
                  <c:v>4.2689520579250061E-5</c:v>
                </c:pt>
                <c:pt idx="10">
                  <c:v>7.3438150951717432E-4</c:v>
                </c:pt>
                <c:pt idx="11">
                  <c:v>7.8206088923127234E-3</c:v>
                </c:pt>
                <c:pt idx="12">
                  <c:v>5.677213643451598E-2</c:v>
                </c:pt>
                <c:pt idx="13">
                  <c:v>0.30186933772985414</c:v>
                </c:pt>
                <c:pt idx="14">
                  <c:v>1.2419157183838878</c:v>
                </c:pt>
                <c:pt idx="15">
                  <c:v>4.125248807932608</c:v>
                </c:pt>
                <c:pt idx="16">
                  <c:v>11.442037848092051</c:v>
                </c:pt>
                <c:pt idx="17">
                  <c:v>27.224427168548008</c:v>
                </c:pt>
                <c:pt idx="18">
                  <c:v>56.795648934289694</c:v>
                </c:pt>
                <c:pt idx="19">
                  <c:v>105.77074036652446</c:v>
                </c:pt>
                <c:pt idx="20">
                  <c:v>178.47102007468959</c:v>
                </c:pt>
                <c:pt idx="21">
                  <c:v>276.26131810264962</c:v>
                </c:pt>
                <c:pt idx="22">
                  <c:v>396.43521224873865</c:v>
                </c:pt>
                <c:pt idx="23">
                  <c:v>532.09138459305927</c:v>
                </c:pt>
                <c:pt idx="24">
                  <c:v>673.07336126677455</c:v>
                </c:pt>
                <c:pt idx="25">
                  <c:v>807.67779059101304</c:v>
                </c:pt>
                <c:pt idx="26">
                  <c:v>924.62676559072588</c:v>
                </c:pt>
                <c:pt idx="27">
                  <c:v>1014.796536673335</c:v>
                </c:pt>
                <c:pt idx="28">
                  <c:v>1072.3506019000888</c:v>
                </c:pt>
                <c:pt idx="29">
                  <c:v>1095.1459854756149</c:v>
                </c:pt>
                <c:pt idx="30">
                  <c:v>1084.4804014456765</c:v>
                </c:pt>
                <c:pt idx="31">
                  <c:v>1044.3740507814678</c:v>
                </c:pt>
                <c:pt idx="32">
                  <c:v>980.62233247375718</c:v>
                </c:pt>
                <c:pt idx="33">
                  <c:v>899.83215290726332</c:v>
                </c:pt>
                <c:pt idx="34">
                  <c:v>808.59371507784772</c:v>
                </c:pt>
                <c:pt idx="35">
                  <c:v>712.86902756428924</c:v>
                </c:pt>
                <c:pt idx="36">
                  <c:v>617.61685751662753</c:v>
                </c:pt>
                <c:pt idx="37">
                  <c:v>526.63066635996563</c:v>
                </c:pt>
                <c:pt idx="38">
                  <c:v>442.54259046294936</c:v>
                </c:pt>
                <c:pt idx="39">
                  <c:v>366.93940977313036</c:v>
                </c:pt>
                <c:pt idx="40">
                  <c:v>300.54044580483998</c:v>
                </c:pt>
                <c:pt idx="41">
                  <c:v>243.39728751179075</c:v>
                </c:pt>
                <c:pt idx="42">
                  <c:v>195.08710822061855</c:v>
                </c:pt>
                <c:pt idx="43">
                  <c:v>154.88246581039508</c:v>
                </c:pt>
                <c:pt idx="44">
                  <c:v>121.88949928310502</c:v>
                </c:pt>
                <c:pt idx="45">
                  <c:v>95.152917501519369</c:v>
                </c:pt>
                <c:pt idx="46">
                  <c:v>73.730276980266055</c:v>
                </c:pt>
                <c:pt idx="47">
                  <c:v>56.740213640012662</c:v>
                </c:pt>
                <c:pt idx="48">
                  <c:v>43.390061538353393</c:v>
                </c:pt>
                <c:pt idx="49">
                  <c:v>32.98815492803601</c:v>
                </c:pt>
                <c:pt idx="50">
                  <c:v>24.94546803850546</c:v>
                </c:pt>
                <c:pt idx="51">
                  <c:v>18.770388961553323</c:v>
                </c:pt>
                <c:pt idx="52">
                  <c:v>14.059538638605574</c:v>
                </c:pt>
                <c:pt idx="53">
                  <c:v>10.486741700520756</c:v>
                </c:pt>
                <c:pt idx="54">
                  <c:v>7.7915835651649941</c:v>
                </c:pt>
                <c:pt idx="55">
                  <c:v>5.7684607702028439</c:v>
                </c:pt>
                <c:pt idx="56">
                  <c:v>4.2566399834614339</c:v>
                </c:pt>
                <c:pt idx="57">
                  <c:v>3.1315656318073799</c:v>
                </c:pt>
                <c:pt idx="58">
                  <c:v>2.2974732363574661</c:v>
                </c:pt>
                <c:pt idx="59">
                  <c:v>1.6812527224975133</c:v>
                </c:pt>
                <c:pt idx="60">
                  <c:v>1.2274435168944788</c:v>
                </c:pt>
                <c:pt idx="61">
                  <c:v>0.89421521951896432</c:v>
                </c:pt>
                <c:pt idx="62">
                  <c:v>0.65018184035097448</c:v>
                </c:pt>
                <c:pt idx="63">
                  <c:v>0.47190510438561817</c:v>
                </c:pt>
                <c:pt idx="64">
                  <c:v>0.34195693886544465</c:v>
                </c:pt>
                <c:pt idx="65">
                  <c:v>0.24742883577999952</c:v>
                </c:pt>
                <c:pt idx="66">
                  <c:v>0.17879374518969432</c:v>
                </c:pt>
                <c:pt idx="67">
                  <c:v>0.12904300598562621</c:v>
                </c:pt>
                <c:pt idx="68">
                  <c:v>9.3035803567060038E-2</c:v>
                </c:pt>
                <c:pt idx="69">
                  <c:v>6.7011477632912195E-2</c:v>
                </c:pt>
                <c:pt idx="70">
                  <c:v>4.8225695194827604E-2</c:v>
                </c:pt>
                <c:pt idx="71">
                  <c:v>3.4680221108300505E-2</c:v>
                </c:pt>
                <c:pt idx="72">
                  <c:v>2.4923003178650902E-2</c:v>
                </c:pt>
                <c:pt idx="73">
                  <c:v>1.7900805938665706E-2</c:v>
                </c:pt>
              </c:numCache>
            </c:numRef>
          </c:yVal>
          <c:smooth val="1"/>
          <c:extLst>
            <c:ext xmlns:c16="http://schemas.microsoft.com/office/drawing/2014/chart" uri="{C3380CC4-5D6E-409C-BE32-E72D297353CC}">
              <c16:uniqueId val="{00000001-3935-43FF-80C2-9C5948D7596C}"/>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2020-01-16--03-07</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'Non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'Non Hubei'!$F$19:$F$81</c:f>
              <c:numCache>
                <c:formatCode>General</c:formatCode>
                <c:ptCount val="63"/>
                <c:pt idx="0">
                  <c:v>0</c:v>
                </c:pt>
                <c:pt idx="1">
                  <c:v>0</c:v>
                </c:pt>
                <c:pt idx="2">
                  <c:v>0</c:v>
                </c:pt>
                <c:pt idx="3">
                  <c:v>1</c:v>
                </c:pt>
                <c:pt idx="4">
                  <c:v>20</c:v>
                </c:pt>
                <c:pt idx="5">
                  <c:v>44</c:v>
                </c:pt>
                <c:pt idx="6">
                  <c:v>62</c:v>
                </c:pt>
                <c:pt idx="7">
                  <c:v>154</c:v>
                </c:pt>
                <c:pt idx="8">
                  <c:v>264</c:v>
                </c:pt>
                <c:pt idx="9">
                  <c:v>365</c:v>
                </c:pt>
                <c:pt idx="10">
                  <c:v>398</c:v>
                </c:pt>
                <c:pt idx="11">
                  <c:v>480</c:v>
                </c:pt>
                <c:pt idx="12">
                  <c:v>619</c:v>
                </c:pt>
                <c:pt idx="13">
                  <c:v>704</c:v>
                </c:pt>
                <c:pt idx="14">
                  <c:v>759</c:v>
                </c:pt>
                <c:pt idx="15">
                  <c:v>754</c:v>
                </c:pt>
                <c:pt idx="16">
                  <c:v>665</c:v>
                </c:pt>
                <c:pt idx="17">
                  <c:v>724</c:v>
                </c:pt>
                <c:pt idx="18">
                  <c:v>889</c:v>
                </c:pt>
                <c:pt idx="19">
                  <c:v>731</c:v>
                </c:pt>
                <c:pt idx="20">
                  <c:v>707</c:v>
                </c:pt>
                <c:pt idx="21">
                  <c:v>682</c:v>
                </c:pt>
                <c:pt idx="22">
                  <c:v>554</c:v>
                </c:pt>
                <c:pt idx="23">
                  <c:v>507</c:v>
                </c:pt>
                <c:pt idx="24">
                  <c:v>431</c:v>
                </c:pt>
                <c:pt idx="25">
                  <c:v>381</c:v>
                </c:pt>
                <c:pt idx="26">
                  <c:v>377</c:v>
                </c:pt>
                <c:pt idx="27">
                  <c:v>312</c:v>
                </c:pt>
                <c:pt idx="28">
                  <c:v>266</c:v>
                </c:pt>
                <c:pt idx="29">
                  <c:v>220</c:v>
                </c:pt>
                <c:pt idx="30">
                  <c:v>166</c:v>
                </c:pt>
                <c:pt idx="31">
                  <c:v>115</c:v>
                </c:pt>
                <c:pt idx="32">
                  <c:v>79</c:v>
                </c:pt>
                <c:pt idx="33">
                  <c:v>56</c:v>
                </c:pt>
                <c:pt idx="34">
                  <c:v>45</c:v>
                </c:pt>
                <c:pt idx="35">
                  <c:v>30</c:v>
                </c:pt>
                <c:pt idx="36">
                  <c:v>31</c:v>
                </c:pt>
                <c:pt idx="37">
                  <c:v>18</c:v>
                </c:pt>
                <c:pt idx="38">
                  <c:v>11</c:v>
                </c:pt>
                <c:pt idx="39">
                  <c:v>9</c:v>
                </c:pt>
                <c:pt idx="40">
                  <c:v>5</c:v>
                </c:pt>
                <c:pt idx="41">
                  <c:v>24</c:v>
                </c:pt>
                <c:pt idx="42">
                  <c:v>9</c:v>
                </c:pt>
              </c:numCache>
            </c:numRef>
          </c:yVal>
          <c:smooth val="0"/>
          <c:extLst>
            <c:ext xmlns:c16="http://schemas.microsoft.com/office/drawing/2014/chart" uri="{C3380CC4-5D6E-409C-BE32-E72D297353CC}">
              <c16:uniqueId val="{00000000-9410-431F-B65C-6E7EF432D350}"/>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'Non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'Non Hubei'!$E$4:$E$81</c:f>
              <c:numCache>
                <c:formatCode>General</c:formatCode>
                <c:ptCount val="78"/>
                <c:pt idx="0">
                  <c:v>5.757374699569712E-67</c:v>
                </c:pt>
                <c:pt idx="1">
                  <c:v>3.5090380119351949E-42</c:v>
                </c:pt>
                <c:pt idx="2">
                  <c:v>3.1892639831683592E-30</c:v>
                </c:pt>
                <c:pt idx="3">
                  <c:v>7.1031262276782108E-23</c:v>
                </c:pt>
                <c:pt idx="4">
                  <c:v>7.959822758152818E-18</c:v>
                </c:pt>
                <c:pt idx="5">
                  <c:v>4.0282520458856332E-14</c:v>
                </c:pt>
                <c:pt idx="6">
                  <c:v>2.7622118458669283E-11</c:v>
                </c:pt>
                <c:pt idx="7">
                  <c:v>4.7753903126207174E-9</c:v>
                </c:pt>
                <c:pt idx="8">
                  <c:v>3.0484233081959512E-7</c:v>
                </c:pt>
                <c:pt idx="9">
                  <c:v>9.2196535909494583E-6</c:v>
                </c:pt>
                <c:pt idx="10">
                  <c:v>1.5669935919056574E-4</c:v>
                </c:pt>
                <c:pt idx="11">
                  <c:v>1.6898209350348517E-3</c:v>
                </c:pt>
                <c:pt idx="12">
                  <c:v>1.2637508197623678E-2</c:v>
                </c:pt>
                <c:pt idx="13">
                  <c:v>7.0074370251577173E-2</c:v>
                </c:pt>
                <c:pt idx="14">
                  <c:v>0.30326332754504964</c:v>
                </c:pt>
                <c:pt idx="15">
                  <c:v>1.0662673172091972</c:v>
                </c:pt>
                <c:pt idx="16">
                  <c:v>3.144373285180778</c:v>
                </c:pt>
                <c:pt idx="17">
                  <c:v>7.979286001692496</c:v>
                </c:pt>
                <c:pt idx="18">
                  <c:v>17.792396143260696</c:v>
                </c:pt>
                <c:pt idx="19">
                  <c:v>35.466937681940742</c:v>
                </c:pt>
                <c:pt idx="20">
                  <c:v>64.113792681065348</c:v>
                </c:pt>
                <c:pt idx="21">
                  <c:v>106.37399300341511</c:v>
                </c:pt>
                <c:pt idx="22">
                  <c:v>163.63910276538869</c:v>
                </c:pt>
                <c:pt idx="23">
                  <c:v>235.43044204737981</c:v>
                </c:pt>
                <c:pt idx="24">
                  <c:v>319.13997672704437</c:v>
                </c:pt>
                <c:pt idx="25">
                  <c:v>410.22120543607338</c:v>
                </c:pt>
                <c:pt idx="26">
                  <c:v>502.78106165907093</c:v>
                </c:pt>
                <c:pt idx="27">
                  <c:v>590.41761417948089</c:v>
                </c:pt>
                <c:pt idx="28">
                  <c:v>667.10390281572518</c:v>
                </c:pt>
                <c:pt idx="29">
                  <c:v>727.93682889442914</c:v>
                </c:pt>
                <c:pt idx="30">
                  <c:v>769.63143333888831</c:v>
                </c:pt>
                <c:pt idx="31">
                  <c:v>790.71723127106759</c:v>
                </c:pt>
                <c:pt idx="32">
                  <c:v>791.46063062997496</c:v>
                </c:pt>
                <c:pt idx="33">
                  <c:v>773.58198891627319</c:v>
                </c:pt>
                <c:pt idx="34">
                  <c:v>739.85423045073924</c:v>
                </c:pt>
                <c:pt idx="35">
                  <c:v>693.66642132885704</c:v>
                </c:pt>
                <c:pt idx="36">
                  <c:v>638.61816621673836</c:v>
                </c:pt>
                <c:pt idx="37">
                  <c:v>578.18730504410996</c:v>
                </c:pt>
                <c:pt idx="38">
                  <c:v>515.49053852621978</c:v>
                </c:pt>
                <c:pt idx="39">
                  <c:v>453.1381861947537</c:v>
                </c:pt>
                <c:pt idx="40">
                  <c:v>393.1718356942705</c:v>
                </c:pt>
                <c:pt idx="41">
                  <c:v>337.0670334677788</c:v>
                </c:pt>
                <c:pt idx="42">
                  <c:v>285.78127849183289</c:v>
                </c:pt>
                <c:pt idx="43">
                  <c:v>239.82893843505798</c:v>
                </c:pt>
                <c:pt idx="44">
                  <c:v>199.36789634164182</c:v>
                </c:pt>
                <c:pt idx="45">
                  <c:v>164.28662106144012</c:v>
                </c:pt>
                <c:pt idx="46">
                  <c:v>134.28415362846258</c:v>
                </c:pt>
                <c:pt idx="47">
                  <c:v>108.93876105254884</c:v>
                </c:pt>
                <c:pt idx="48">
                  <c:v>87.763534410906274</c:v>
                </c:pt>
                <c:pt idx="49">
                  <c:v>70.248983403363084</c:v>
                </c:pt>
                <c:pt idx="50">
                  <c:v>55.893792465185832</c:v>
                </c:pt>
                <c:pt idx="51">
                  <c:v>44.225489094550582</c:v>
                </c:pt>
                <c:pt idx="52">
                  <c:v>34.812976866806949</c:v>
                </c:pt>
                <c:pt idx="53">
                  <c:v>27.272833371319361</c:v>
                </c:pt>
                <c:pt idx="54">
                  <c:v>21.271072280582153</c:v>
                </c:pt>
                <c:pt idx="55">
                  <c:v>16.521797290434431</c:v>
                </c:pt>
                <c:pt idx="56">
                  <c:v>12.78388737111762</c:v>
                </c:pt>
                <c:pt idx="57">
                  <c:v>9.8565809174834129</c:v>
                </c:pt>
                <c:pt idx="58">
                  <c:v>7.5745888884691963</c:v>
                </c:pt>
                <c:pt idx="59">
                  <c:v>5.8031710383090616</c:v>
                </c:pt>
                <c:pt idx="60">
                  <c:v>4.4334551100555775</c:v>
                </c:pt>
                <c:pt idx="61">
                  <c:v>3.3781626468690411</c:v>
                </c:pt>
                <c:pt idx="62">
                  <c:v>2.5678212321111773</c:v>
                </c:pt>
                <c:pt idx="63">
                  <c:v>1.9474853096391176</c:v>
                </c:pt>
                <c:pt idx="64">
                  <c:v>1.4739503571027714</c:v>
                </c:pt>
                <c:pt idx="65">
                  <c:v>1.1134228975914768</c:v>
                </c:pt>
                <c:pt idx="66">
                  <c:v>0.83959733304218243</c:v>
                </c:pt>
                <c:pt idx="67">
                  <c:v>0.6320864542040654</c:v>
                </c:pt>
                <c:pt idx="68">
                  <c:v>0.47515312733035986</c:v>
                </c:pt>
                <c:pt idx="69">
                  <c:v>0.35669416913082908</c:v>
                </c:pt>
                <c:pt idx="70">
                  <c:v>0.26743245015423189</c:v>
                </c:pt>
                <c:pt idx="71">
                  <c:v>0.2002788983737063</c:v>
                </c:pt>
                <c:pt idx="72">
                  <c:v>0.14983172048428894</c:v>
                </c:pt>
                <c:pt idx="73">
                  <c:v>0.11198546503524361</c:v>
                </c:pt>
                <c:pt idx="74">
                  <c:v>8.3627330320016791E-2</c:v>
                </c:pt>
                <c:pt idx="75">
                  <c:v>6.2402292691034707E-2</c:v>
                </c:pt>
                <c:pt idx="76">
                  <c:v>4.653218997579308E-2</c:v>
                </c:pt>
                <c:pt idx="77">
                  <c:v>3.467687435488425E-2</c:v>
                </c:pt>
              </c:numCache>
            </c:numRef>
          </c:yVal>
          <c:smooth val="1"/>
          <c:extLst>
            <c:ext xmlns:c16="http://schemas.microsoft.com/office/drawing/2014/chart" uri="{C3380CC4-5D6E-409C-BE32-E72D297353CC}">
              <c16:uniqueId val="{00000001-9410-431F-B65C-6E7EF432D350}"/>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2020-01-16--03-07</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'Non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'Non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20</c:v>
                </c:pt>
                <c:pt idx="20">
                  <c:v>44</c:v>
                </c:pt>
                <c:pt idx="21">
                  <c:v>62</c:v>
                </c:pt>
                <c:pt idx="22">
                  <c:v>154</c:v>
                </c:pt>
                <c:pt idx="23">
                  <c:v>264</c:v>
                </c:pt>
                <c:pt idx="24">
                  <c:v>365</c:v>
                </c:pt>
                <c:pt idx="25">
                  <c:v>398</c:v>
                </c:pt>
                <c:pt idx="26">
                  <c:v>480</c:v>
                </c:pt>
                <c:pt idx="27">
                  <c:v>619</c:v>
                </c:pt>
                <c:pt idx="28">
                  <c:v>704</c:v>
                </c:pt>
                <c:pt idx="29">
                  <c:v>759</c:v>
                </c:pt>
                <c:pt idx="30">
                  <c:v>754</c:v>
                </c:pt>
                <c:pt idx="31">
                  <c:v>665</c:v>
                </c:pt>
                <c:pt idx="32">
                  <c:v>724</c:v>
                </c:pt>
                <c:pt idx="33">
                  <c:v>889</c:v>
                </c:pt>
                <c:pt idx="34">
                  <c:v>731</c:v>
                </c:pt>
                <c:pt idx="35">
                  <c:v>707</c:v>
                </c:pt>
                <c:pt idx="36">
                  <c:v>682</c:v>
                </c:pt>
                <c:pt idx="37">
                  <c:v>554</c:v>
                </c:pt>
                <c:pt idx="38">
                  <c:v>507</c:v>
                </c:pt>
                <c:pt idx="39">
                  <c:v>431</c:v>
                </c:pt>
                <c:pt idx="40">
                  <c:v>381</c:v>
                </c:pt>
                <c:pt idx="41">
                  <c:v>377</c:v>
                </c:pt>
                <c:pt idx="42">
                  <c:v>312</c:v>
                </c:pt>
                <c:pt idx="43">
                  <c:v>266</c:v>
                </c:pt>
                <c:pt idx="44">
                  <c:v>220</c:v>
                </c:pt>
                <c:pt idx="45">
                  <c:v>166</c:v>
                </c:pt>
                <c:pt idx="46">
                  <c:v>115</c:v>
                </c:pt>
                <c:pt idx="47">
                  <c:v>79</c:v>
                </c:pt>
                <c:pt idx="48">
                  <c:v>56</c:v>
                </c:pt>
                <c:pt idx="49">
                  <c:v>45</c:v>
                </c:pt>
                <c:pt idx="50">
                  <c:v>30</c:v>
                </c:pt>
                <c:pt idx="51">
                  <c:v>31</c:v>
                </c:pt>
                <c:pt idx="52">
                  <c:v>18</c:v>
                </c:pt>
                <c:pt idx="53">
                  <c:v>11</c:v>
                </c:pt>
                <c:pt idx="54">
                  <c:v>9</c:v>
                </c:pt>
                <c:pt idx="55">
                  <c:v>5</c:v>
                </c:pt>
                <c:pt idx="56">
                  <c:v>24</c:v>
                </c:pt>
                <c:pt idx="57">
                  <c:v>9</c:v>
                </c:pt>
              </c:numCache>
            </c:numRef>
          </c:yVal>
          <c:smooth val="0"/>
          <c:extLst>
            <c:ext xmlns:c16="http://schemas.microsoft.com/office/drawing/2014/chart" uri="{C3380CC4-5D6E-409C-BE32-E72D297353CC}">
              <c16:uniqueId val="{00000000-8271-4F36-BC99-ABAD5D6022C2}"/>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'Non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'Non Hubei'!$E$19:$E$81</c:f>
              <c:numCache>
                <c:formatCode>General</c:formatCode>
                <c:ptCount val="63"/>
                <c:pt idx="0">
                  <c:v>1.0662673172091972</c:v>
                </c:pt>
                <c:pt idx="1">
                  <c:v>3.144373285180778</c:v>
                </c:pt>
                <c:pt idx="2">
                  <c:v>7.979286001692496</c:v>
                </c:pt>
                <c:pt idx="3">
                  <c:v>17.792396143260696</c:v>
                </c:pt>
                <c:pt idx="4">
                  <c:v>35.466937681940742</c:v>
                </c:pt>
                <c:pt idx="5">
                  <c:v>64.113792681065348</c:v>
                </c:pt>
                <c:pt idx="6">
                  <c:v>106.37399300341511</c:v>
                </c:pt>
                <c:pt idx="7">
                  <c:v>163.63910276538869</c:v>
                </c:pt>
                <c:pt idx="8">
                  <c:v>235.43044204737981</c:v>
                </c:pt>
                <c:pt idx="9">
                  <c:v>319.13997672704437</c:v>
                </c:pt>
                <c:pt idx="10">
                  <c:v>410.22120543607338</c:v>
                </c:pt>
                <c:pt idx="11">
                  <c:v>502.78106165907093</c:v>
                </c:pt>
                <c:pt idx="12">
                  <c:v>590.41761417948089</c:v>
                </c:pt>
                <c:pt idx="13">
                  <c:v>667.10390281572518</c:v>
                </c:pt>
                <c:pt idx="14">
                  <c:v>727.93682889442914</c:v>
                </c:pt>
                <c:pt idx="15">
                  <c:v>769.63143333888831</c:v>
                </c:pt>
                <c:pt idx="16">
                  <c:v>790.71723127106759</c:v>
                </c:pt>
                <c:pt idx="17">
                  <c:v>791.46063062997496</c:v>
                </c:pt>
                <c:pt idx="18">
                  <c:v>773.58198891627319</c:v>
                </c:pt>
                <c:pt idx="19">
                  <c:v>739.85423045073924</c:v>
                </c:pt>
                <c:pt idx="20">
                  <c:v>693.66642132885704</c:v>
                </c:pt>
                <c:pt idx="21">
                  <c:v>638.61816621673836</c:v>
                </c:pt>
                <c:pt idx="22">
                  <c:v>578.18730504410996</c:v>
                </c:pt>
                <c:pt idx="23">
                  <c:v>515.49053852621978</c:v>
                </c:pt>
                <c:pt idx="24">
                  <c:v>453.1381861947537</c:v>
                </c:pt>
                <c:pt idx="25">
                  <c:v>393.1718356942705</c:v>
                </c:pt>
                <c:pt idx="26">
                  <c:v>337.0670334677788</c:v>
                </c:pt>
                <c:pt idx="27">
                  <c:v>285.78127849183289</c:v>
                </c:pt>
                <c:pt idx="28">
                  <c:v>239.82893843505798</c:v>
                </c:pt>
                <c:pt idx="29">
                  <c:v>199.36789634164182</c:v>
                </c:pt>
                <c:pt idx="30">
                  <c:v>164.28662106144012</c:v>
                </c:pt>
                <c:pt idx="31">
                  <c:v>134.28415362846258</c:v>
                </c:pt>
                <c:pt idx="32">
                  <c:v>108.93876105254884</c:v>
                </c:pt>
                <c:pt idx="33">
                  <c:v>87.763534410906274</c:v>
                </c:pt>
                <c:pt idx="34">
                  <c:v>70.248983403363084</c:v>
                </c:pt>
                <c:pt idx="35">
                  <c:v>55.893792465185832</c:v>
                </c:pt>
                <c:pt idx="36">
                  <c:v>44.225489094550582</c:v>
                </c:pt>
                <c:pt idx="37">
                  <c:v>34.812976866806949</c:v>
                </c:pt>
                <c:pt idx="38">
                  <c:v>27.272833371319361</c:v>
                </c:pt>
                <c:pt idx="39">
                  <c:v>21.271072280582153</c:v>
                </c:pt>
                <c:pt idx="40">
                  <c:v>16.521797290434431</c:v>
                </c:pt>
                <c:pt idx="41">
                  <c:v>12.78388737111762</c:v>
                </c:pt>
                <c:pt idx="42">
                  <c:v>9.8565809174834129</c:v>
                </c:pt>
                <c:pt idx="43">
                  <c:v>7.5745888884691963</c:v>
                </c:pt>
                <c:pt idx="44">
                  <c:v>5.8031710383090616</c:v>
                </c:pt>
                <c:pt idx="45">
                  <c:v>4.4334551100555775</c:v>
                </c:pt>
                <c:pt idx="46">
                  <c:v>3.3781626468690411</c:v>
                </c:pt>
                <c:pt idx="47">
                  <c:v>2.5678212321111773</c:v>
                </c:pt>
                <c:pt idx="48">
                  <c:v>1.9474853096391176</c:v>
                </c:pt>
                <c:pt idx="49">
                  <c:v>1.4739503571027714</c:v>
                </c:pt>
                <c:pt idx="50">
                  <c:v>1.1134228975914768</c:v>
                </c:pt>
                <c:pt idx="51">
                  <c:v>0.83959733304218243</c:v>
                </c:pt>
                <c:pt idx="52">
                  <c:v>0.6320864542040654</c:v>
                </c:pt>
                <c:pt idx="53">
                  <c:v>0.47515312733035986</c:v>
                </c:pt>
                <c:pt idx="54">
                  <c:v>0.35669416913082908</c:v>
                </c:pt>
                <c:pt idx="55">
                  <c:v>0.26743245015423189</c:v>
                </c:pt>
                <c:pt idx="56">
                  <c:v>0.2002788983737063</c:v>
                </c:pt>
                <c:pt idx="57">
                  <c:v>0.14983172048428894</c:v>
                </c:pt>
                <c:pt idx="58">
                  <c:v>0.11198546503524361</c:v>
                </c:pt>
                <c:pt idx="59">
                  <c:v>8.3627330320016791E-2</c:v>
                </c:pt>
                <c:pt idx="60">
                  <c:v>6.2402292691034707E-2</c:v>
                </c:pt>
                <c:pt idx="61">
                  <c:v>4.653218997579308E-2</c:v>
                </c:pt>
                <c:pt idx="62">
                  <c:v>3.467687435488425E-2</c:v>
                </c:pt>
              </c:numCache>
            </c:numRef>
          </c:yVal>
          <c:smooth val="1"/>
          <c:extLst>
            <c:ext xmlns:c16="http://schemas.microsoft.com/office/drawing/2014/chart" uri="{C3380CC4-5D6E-409C-BE32-E72D297353CC}">
              <c16:uniqueId val="{00000001-8271-4F36-BC99-ABAD5D6022C2}"/>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Zheijiang</a:t>
            </a:r>
          </a:p>
          <a:p>
            <a:pPr>
              <a:defRPr sz="1200"/>
            </a:pPr>
            <a:r>
              <a:rPr lang="en-US" sz="1200"/>
              <a:t>2020-01-22--02-23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Zhejiang!$B$20:$B$80</c:f>
              <c:numCache>
                <c:formatCode>General</c:formatCode>
                <c:ptCount val="61"/>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numCache>
            </c:numRef>
          </c:xVal>
          <c:yVal>
            <c:numRef>
              <c:f>Zhejiang!$F$20:$F$80</c:f>
              <c:numCache>
                <c:formatCode>General</c:formatCode>
                <c:ptCount val="61"/>
                <c:pt idx="0">
                  <c:v>0</c:v>
                </c:pt>
                <c:pt idx="1">
                  <c:v>0</c:v>
                </c:pt>
                <c:pt idx="2">
                  <c:v>0</c:v>
                </c:pt>
                <c:pt idx="3">
                  <c:v>0</c:v>
                </c:pt>
                <c:pt idx="4">
                  <c:v>5</c:v>
                </c:pt>
                <c:pt idx="5">
                  <c:v>5</c:v>
                </c:pt>
                <c:pt idx="6">
                  <c:v>33</c:v>
                </c:pt>
                <c:pt idx="7">
                  <c:v>19</c:v>
                </c:pt>
                <c:pt idx="8">
                  <c:v>42</c:v>
                </c:pt>
                <c:pt idx="9">
                  <c:v>24</c:v>
                </c:pt>
                <c:pt idx="10">
                  <c:v>45</c:v>
                </c:pt>
                <c:pt idx="11">
                  <c:v>123</c:v>
                </c:pt>
                <c:pt idx="12">
                  <c:v>132</c:v>
                </c:pt>
                <c:pt idx="13">
                  <c:v>109</c:v>
                </c:pt>
                <c:pt idx="14">
                  <c:v>62</c:v>
                </c:pt>
                <c:pt idx="15">
                  <c:v>62</c:v>
                </c:pt>
                <c:pt idx="16">
                  <c:v>63</c:v>
                </c:pt>
                <c:pt idx="17">
                  <c:v>105</c:v>
                </c:pt>
                <c:pt idx="18">
                  <c:v>66</c:v>
                </c:pt>
                <c:pt idx="19">
                  <c:v>59</c:v>
                </c:pt>
                <c:pt idx="20">
                  <c:v>52</c:v>
                </c:pt>
                <c:pt idx="21">
                  <c:v>42</c:v>
                </c:pt>
                <c:pt idx="22">
                  <c:v>15</c:v>
                </c:pt>
                <c:pt idx="23">
                  <c:v>29</c:v>
                </c:pt>
                <c:pt idx="24">
                  <c:v>25</c:v>
                </c:pt>
                <c:pt idx="25">
                  <c:v>14</c:v>
                </c:pt>
                <c:pt idx="26">
                  <c:v>14</c:v>
                </c:pt>
                <c:pt idx="27">
                  <c:v>10</c:v>
                </c:pt>
                <c:pt idx="28">
                  <c:v>7</c:v>
                </c:pt>
                <c:pt idx="29">
                  <c:v>5</c:v>
                </c:pt>
                <c:pt idx="30">
                  <c:v>4</c:v>
                </c:pt>
                <c:pt idx="31">
                  <c:v>1</c:v>
                </c:pt>
                <c:pt idx="32">
                  <c:v>1</c:v>
                </c:pt>
                <c:pt idx="33">
                  <c:v>2</c:v>
                </c:pt>
                <c:pt idx="34">
                  <c:v>1</c:v>
                </c:pt>
                <c:pt idx="35">
                  <c:v>2</c:v>
                </c:pt>
                <c:pt idx="36">
                  <c:v>0</c:v>
                </c:pt>
                <c:pt idx="37">
                  <c:v>0</c:v>
                </c:pt>
              </c:numCache>
            </c:numRef>
          </c:yVal>
          <c:smooth val="0"/>
          <c:extLst>
            <c:ext xmlns:c16="http://schemas.microsoft.com/office/drawing/2014/chart" uri="{C3380CC4-5D6E-409C-BE32-E72D297353CC}">
              <c16:uniqueId val="{00000000-DC87-49A7-960D-1DCB5D48EC97}"/>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Zhejiang!$B$20:$B$81</c:f>
              <c:numCache>
                <c:formatCode>General</c:formatCode>
                <c:ptCount val="62"/>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pt idx="61">
                  <c:v>78</c:v>
                </c:pt>
              </c:numCache>
            </c:numRef>
          </c:xVal>
          <c:yVal>
            <c:numRef>
              <c:f>Zhejiang!$E$20:$E$81</c:f>
              <c:numCache>
                <c:formatCode>General</c:formatCode>
                <c:ptCount val="62"/>
                <c:pt idx="0">
                  <c:v>1.0937904326209121E-17</c:v>
                </c:pt>
                <c:pt idx="1">
                  <c:v>8.4791739210818469E-8</c:v>
                </c:pt>
                <c:pt idx="2">
                  <c:v>3.4931668980646581E-4</c:v>
                </c:pt>
                <c:pt idx="3">
                  <c:v>2.9026507365076351E-2</c:v>
                </c:pt>
                <c:pt idx="4">
                  <c:v>0.43363185637215845</c:v>
                </c:pt>
                <c:pt idx="5">
                  <c:v>2.5659942941781799</c:v>
                </c:pt>
                <c:pt idx="6">
                  <c:v>8.6573837642852833</c:v>
                </c:pt>
                <c:pt idx="7">
                  <c:v>20.218361469768571</c:v>
                </c:pt>
                <c:pt idx="8">
                  <c:v>36.619062544185319</c:v>
                </c:pt>
                <c:pt idx="9">
                  <c:v>55.243438139955686</c:v>
                </c:pt>
                <c:pt idx="10">
                  <c:v>72.775653484875477</c:v>
                </c:pt>
                <c:pt idx="11">
                  <c:v>86.490356393043356</c:v>
                </c:pt>
                <c:pt idx="12">
                  <c:v>94.907555440192425</c:v>
                </c:pt>
                <c:pt idx="13">
                  <c:v>97.804524804757008</c:v>
                </c:pt>
                <c:pt idx="14">
                  <c:v>95.865353416081675</c:v>
                </c:pt>
                <c:pt idx="15">
                  <c:v>90.244461839227995</c:v>
                </c:pt>
                <c:pt idx="16">
                  <c:v>82.205795125709969</c:v>
                </c:pt>
                <c:pt idx="17">
                  <c:v>72.891632632945985</c:v>
                </c:pt>
                <c:pt idx="18">
                  <c:v>63.211195699830078</c:v>
                </c:pt>
                <c:pt idx="19">
                  <c:v>53.814674254112106</c:v>
                </c:pt>
                <c:pt idx="20">
                  <c:v>45.116889466190969</c:v>
                </c:pt>
                <c:pt idx="21">
                  <c:v>37.343038084818694</c:v>
                </c:pt>
                <c:pt idx="22">
                  <c:v>30.578898239995944</c:v>
                </c:pt>
                <c:pt idx="23">
                  <c:v>24.816063581641448</c:v>
                </c:pt>
                <c:pt idx="24">
                  <c:v>19.988354792941458</c:v>
                </c:pt>
                <c:pt idx="25">
                  <c:v>15.998840901570489</c:v>
                </c:pt>
                <c:pt idx="26">
                  <c:v>12.738537379975664</c:v>
                </c:pt>
                <c:pt idx="27">
                  <c:v>10.098452404404533</c:v>
                </c:pt>
                <c:pt idx="28">
                  <c:v>7.9766909167633244</c:v>
                </c:pt>
                <c:pt idx="29">
                  <c:v>6.2821014976175409</c:v>
                </c:pt>
                <c:pt idx="30">
                  <c:v>4.9356406669968527</c:v>
                </c:pt>
                <c:pt idx="31">
                  <c:v>3.8703248370657368</c:v>
                </c:pt>
                <c:pt idx="32">
                  <c:v>3.0303813894515783</c:v>
                </c:pt>
                <c:pt idx="33">
                  <c:v>2.3700080598584394</c:v>
                </c:pt>
                <c:pt idx="34">
                  <c:v>1.852000679065148</c:v>
                </c:pt>
                <c:pt idx="35">
                  <c:v>1.4464044167471741</c:v>
                </c:pt>
                <c:pt idx="36">
                  <c:v>1.1292729382112991</c:v>
                </c:pt>
                <c:pt idx="37">
                  <c:v>0.88157418803467913</c:v>
                </c:pt>
                <c:pt idx="38">
                  <c:v>0.68825341760156622</c:v>
                </c:pt>
                <c:pt idx="39">
                  <c:v>0.53744789489693512</c:v>
                </c:pt>
                <c:pt idx="40">
                  <c:v>0.4198393372756572</c:v>
                </c:pt>
                <c:pt idx="41">
                  <c:v>0.32812658890488289</c:v>
                </c:pt>
                <c:pt idx="42">
                  <c:v>0.25660045413898724</c:v>
                </c:pt>
                <c:pt idx="43">
                  <c:v>0.2008036009776068</c:v>
                </c:pt>
                <c:pt idx="44">
                  <c:v>0.15726024191616086</c:v>
                </c:pt>
                <c:pt idx="45">
                  <c:v>0.12326238070154737</c:v>
                </c:pt>
                <c:pt idx="46">
                  <c:v>9.6701492492012181E-2</c:v>
                </c:pt>
                <c:pt idx="47">
                  <c:v>7.5936427411678067E-2</c:v>
                </c:pt>
                <c:pt idx="48">
                  <c:v>5.9690023556507085E-2</c:v>
                </c:pt>
                <c:pt idx="49">
                  <c:v>4.6968365339243812E-2</c:v>
                </c:pt>
                <c:pt idx="50">
                  <c:v>3.6997834852918798E-2</c:v>
                </c:pt>
                <c:pt idx="51">
                  <c:v>2.9176100006434214E-2</c:v>
                </c:pt>
                <c:pt idx="52">
                  <c:v>2.303399157188659E-2</c:v>
                </c:pt>
                <c:pt idx="53">
                  <c:v>1.8205870858289171E-2</c:v>
                </c:pt>
                <c:pt idx="54">
                  <c:v>1.4406607600580426E-2</c:v>
                </c:pt>
                <c:pt idx="55">
                  <c:v>1.1413697941688061E-2</c:v>
                </c:pt>
                <c:pt idx="56">
                  <c:v>9.0533758003018359E-3</c:v>
                </c:pt>
                <c:pt idx="57">
                  <c:v>7.1898248151421448E-3</c:v>
                </c:pt>
                <c:pt idx="58">
                  <c:v>5.7167967258530692E-3</c:v>
                </c:pt>
                <c:pt idx="59">
                  <c:v>4.5510970944101512E-3</c:v>
                </c:pt>
                <c:pt idx="60">
                  <c:v>3.6275200138937667E-3</c:v>
                </c:pt>
                <c:pt idx="61">
                  <c:v>2.8949073258963715E-3</c:v>
                </c:pt>
              </c:numCache>
            </c:numRef>
          </c:yVal>
          <c:smooth val="1"/>
          <c:extLst>
            <c:ext xmlns:c16="http://schemas.microsoft.com/office/drawing/2014/chart" uri="{C3380CC4-5D6E-409C-BE32-E72D297353CC}">
              <c16:uniqueId val="{00000001-DC87-49A7-960D-1DCB5D48EC97}"/>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Length of epidemic vs 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19D6-4013-BC0F-81EBA40B9721}"/>
            </c:ext>
          </c:extLst>
        </c:ser>
        <c:dLbls>
          <c:showLegendKey val="0"/>
          <c:showVal val="0"/>
          <c:showCatName val="0"/>
          <c:showSerName val="0"/>
          <c:showPercent val="0"/>
          <c:showBubbleSize val="0"/>
        </c:dLbls>
        <c:axId val="674117448"/>
        <c:axId val="674120728"/>
      </c:scatterChart>
      <c:valAx>
        <c:axId val="674117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20728"/>
        <c:crosses val="autoZero"/>
        <c:crossBetween val="midCat"/>
      </c:valAx>
      <c:valAx>
        <c:axId val="674120728"/>
        <c:scaling>
          <c:logBase val="3"/>
          <c:orientation val="minMax"/>
          <c:min val="2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174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Days wrongly predicted vs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Fujian!$M$8:$M$24</c:f>
              <c:numCache>
                <c:formatCode>General</c:formatCode>
                <c:ptCount val="17"/>
              </c:numCache>
            </c:numRef>
          </c:xVal>
          <c:yVal>
            <c:numRef>
              <c:f>Fujian!$AE$8:$AE$25</c:f>
              <c:numCache>
                <c:formatCode>General</c:formatCode>
                <c:ptCount val="18"/>
              </c:numCache>
            </c:numRef>
          </c:yVal>
          <c:smooth val="0"/>
          <c:extLst>
            <c:ext xmlns:c16="http://schemas.microsoft.com/office/drawing/2014/chart" uri="{C3380CC4-5D6E-409C-BE32-E72D297353CC}">
              <c16:uniqueId val="{00000000-AF7F-43C8-BC78-7E4FE885EC8E}"/>
            </c:ext>
          </c:extLst>
        </c:ser>
        <c:dLbls>
          <c:showLegendKey val="0"/>
          <c:showVal val="0"/>
          <c:showCatName val="0"/>
          <c:showSerName val="0"/>
          <c:showPercent val="0"/>
          <c:showBubbleSize val="0"/>
        </c:dLbls>
        <c:axId val="757021848"/>
        <c:axId val="757025456"/>
      </c:scatterChart>
      <c:valAx>
        <c:axId val="757021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5456"/>
        <c:crosses val="autoZero"/>
        <c:crossBetween val="midCat"/>
      </c:valAx>
      <c:valAx>
        <c:axId val="757025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18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7</xdr:col>
      <xdr:colOff>205740</xdr:colOff>
      <xdr:row>3</xdr:row>
      <xdr:rowOff>68580</xdr:rowOff>
    </xdr:from>
    <xdr:to>
      <xdr:col>11</xdr:col>
      <xdr:colOff>373380</xdr:colOff>
      <xdr:row>18</xdr:row>
      <xdr:rowOff>68580</xdr:rowOff>
    </xdr:to>
    <xdr:graphicFrame macro="">
      <xdr:nvGraphicFramePr>
        <xdr:cNvPr id="2" name="Chart 1">
          <a:extLst>
            <a:ext uri="{FF2B5EF4-FFF2-40B4-BE49-F238E27FC236}">
              <a16:creationId xmlns:a16="http://schemas.microsoft.com/office/drawing/2014/main" id="{5207B639-4290-4E73-B857-9C34BE036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464820</xdr:colOff>
      <xdr:row>3</xdr:row>
      <xdr:rowOff>60960</xdr:rowOff>
    </xdr:from>
    <xdr:to>
      <xdr:col>15</xdr:col>
      <xdr:colOff>91440</xdr:colOff>
      <xdr:row>18</xdr:row>
      <xdr:rowOff>60960</xdr:rowOff>
    </xdr:to>
    <xdr:graphicFrame macro="">
      <xdr:nvGraphicFramePr>
        <xdr:cNvPr id="4" name="Chart 3">
          <a:extLst>
            <a:ext uri="{FF2B5EF4-FFF2-40B4-BE49-F238E27FC236}">
              <a16:creationId xmlns:a16="http://schemas.microsoft.com/office/drawing/2014/main" id="{3757F5DE-3020-420F-8F84-3B3830115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xdr:colOff>
      <xdr:row>2</xdr:row>
      <xdr:rowOff>175260</xdr:rowOff>
    </xdr:from>
    <xdr:to>
      <xdr:col>12</xdr:col>
      <xdr:colOff>312420</xdr:colOff>
      <xdr:row>20</xdr:row>
      <xdr:rowOff>91440</xdr:rowOff>
    </xdr:to>
    <xdr:graphicFrame macro="">
      <xdr:nvGraphicFramePr>
        <xdr:cNvPr id="2" name="Chart 1">
          <a:extLst>
            <a:ext uri="{FF2B5EF4-FFF2-40B4-BE49-F238E27FC236}">
              <a16:creationId xmlns:a16="http://schemas.microsoft.com/office/drawing/2014/main" id="{61C35CAC-D28E-4A51-B8B2-2A4C6EE51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327660</xdr:colOff>
      <xdr:row>2</xdr:row>
      <xdr:rowOff>175260</xdr:rowOff>
    </xdr:from>
    <xdr:to>
      <xdr:col>17</xdr:col>
      <xdr:colOff>0</xdr:colOff>
      <xdr:row>20</xdr:row>
      <xdr:rowOff>91440</xdr:rowOff>
    </xdr:to>
    <xdr:graphicFrame macro="">
      <xdr:nvGraphicFramePr>
        <xdr:cNvPr id="5" name="Chart 4">
          <a:extLst>
            <a:ext uri="{FF2B5EF4-FFF2-40B4-BE49-F238E27FC236}">
              <a16:creationId xmlns:a16="http://schemas.microsoft.com/office/drawing/2014/main" id="{03E7A63B-95D1-43C0-B006-7DB3F9FBF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22860</xdr:colOff>
      <xdr:row>3</xdr:row>
      <xdr:rowOff>38100</xdr:rowOff>
    </xdr:from>
    <xdr:to>
      <xdr:col>12</xdr:col>
      <xdr:colOff>510540</xdr:colOff>
      <xdr:row>22</xdr:row>
      <xdr:rowOff>15240</xdr:rowOff>
    </xdr:to>
    <xdr:graphicFrame macro="">
      <xdr:nvGraphicFramePr>
        <xdr:cNvPr id="2" name="Chart 1">
          <a:extLst>
            <a:ext uri="{FF2B5EF4-FFF2-40B4-BE49-F238E27FC236}">
              <a16:creationId xmlns:a16="http://schemas.microsoft.com/office/drawing/2014/main" id="{D0D535F0-51A7-45A6-8F54-A6EB3D0AD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556260</xdr:colOff>
      <xdr:row>3</xdr:row>
      <xdr:rowOff>0</xdr:rowOff>
    </xdr:from>
    <xdr:to>
      <xdr:col>17</xdr:col>
      <xdr:colOff>434340</xdr:colOff>
      <xdr:row>21</xdr:row>
      <xdr:rowOff>160020</xdr:rowOff>
    </xdr:to>
    <xdr:graphicFrame macro="">
      <xdr:nvGraphicFramePr>
        <xdr:cNvPr id="3" name="Chart 2">
          <a:extLst>
            <a:ext uri="{FF2B5EF4-FFF2-40B4-BE49-F238E27FC236}">
              <a16:creationId xmlns:a16="http://schemas.microsoft.com/office/drawing/2014/main" id="{30D85CD2-1021-443A-80A5-721C20D1D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160020</xdr:colOff>
      <xdr:row>4</xdr:row>
      <xdr:rowOff>38100</xdr:rowOff>
    </xdr:from>
    <xdr:to>
      <xdr:col>11</xdr:col>
      <xdr:colOff>601980</xdr:colOff>
      <xdr:row>22</xdr:row>
      <xdr:rowOff>83820</xdr:rowOff>
    </xdr:to>
    <xdr:graphicFrame macro="">
      <xdr:nvGraphicFramePr>
        <xdr:cNvPr id="2" name="Chart 1">
          <a:extLst>
            <a:ext uri="{FF2B5EF4-FFF2-40B4-BE49-F238E27FC236}">
              <a16:creationId xmlns:a16="http://schemas.microsoft.com/office/drawing/2014/main" id="{A6AB5885-3817-4EFF-95F8-2B9B5DC45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396240</xdr:colOff>
      <xdr:row>1</xdr:row>
      <xdr:rowOff>137160</xdr:rowOff>
    </xdr:from>
    <xdr:to>
      <xdr:col>36</xdr:col>
      <xdr:colOff>190500</xdr:colOff>
      <xdr:row>14</xdr:row>
      <xdr:rowOff>0</xdr:rowOff>
    </xdr:to>
    <xdr:graphicFrame macro="">
      <xdr:nvGraphicFramePr>
        <xdr:cNvPr id="4" name="Chart 3">
          <a:extLst>
            <a:ext uri="{FF2B5EF4-FFF2-40B4-BE49-F238E27FC236}">
              <a16:creationId xmlns:a16="http://schemas.microsoft.com/office/drawing/2014/main" id="{913E1E42-A1CF-42D8-9A7B-9CBFC97A8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320040</xdr:colOff>
      <xdr:row>1</xdr:row>
      <xdr:rowOff>114300</xdr:rowOff>
    </xdr:from>
    <xdr:to>
      <xdr:col>48</xdr:col>
      <xdr:colOff>15240</xdr:colOff>
      <xdr:row>16</xdr:row>
      <xdr:rowOff>114300</xdr:rowOff>
    </xdr:to>
    <xdr:graphicFrame macro="">
      <xdr:nvGraphicFramePr>
        <xdr:cNvPr id="5" name="Chart 4">
          <a:extLst>
            <a:ext uri="{FF2B5EF4-FFF2-40B4-BE49-F238E27FC236}">
              <a16:creationId xmlns:a16="http://schemas.microsoft.com/office/drawing/2014/main" id="{40130ED7-98E3-49BC-B864-8D88085CE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48</xdr:col>
      <xdr:colOff>114300</xdr:colOff>
      <xdr:row>15</xdr:row>
      <xdr:rowOff>60960</xdr:rowOff>
    </xdr:from>
    <xdr:to>
      <xdr:col>54</xdr:col>
      <xdr:colOff>167640</xdr:colOff>
      <xdr:row>32</xdr:row>
      <xdr:rowOff>175260</xdr:rowOff>
    </xdr:to>
    <xdr:graphicFrame macro="">
      <xdr:nvGraphicFramePr>
        <xdr:cNvPr id="6" name="Chart 5">
          <a:extLst>
            <a:ext uri="{FF2B5EF4-FFF2-40B4-BE49-F238E27FC236}">
              <a16:creationId xmlns:a16="http://schemas.microsoft.com/office/drawing/2014/main" id="{07139FDB-2D84-4A45-B953-502BC78D1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403860</xdr:colOff>
      <xdr:row>16</xdr:row>
      <xdr:rowOff>144780</xdr:rowOff>
    </xdr:from>
    <xdr:to>
      <xdr:col>48</xdr:col>
      <xdr:colOff>99060</xdr:colOff>
      <xdr:row>31</xdr:row>
      <xdr:rowOff>144780</xdr:rowOff>
    </xdr:to>
    <xdr:graphicFrame macro="">
      <xdr:nvGraphicFramePr>
        <xdr:cNvPr id="7" name="Chart 6">
          <a:extLst>
            <a:ext uri="{FF2B5EF4-FFF2-40B4-BE49-F238E27FC236}">
              <a16:creationId xmlns:a16="http://schemas.microsoft.com/office/drawing/2014/main" id="{DBAB63F4-52C0-47BB-A795-315F13D2A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510540</xdr:colOff>
      <xdr:row>1</xdr:row>
      <xdr:rowOff>60960</xdr:rowOff>
    </xdr:from>
    <xdr:to>
      <xdr:col>39</xdr:col>
      <xdr:colOff>472440</xdr:colOff>
      <xdr:row>16</xdr:row>
      <xdr:rowOff>137160</xdr:rowOff>
    </xdr:to>
    <xdr:graphicFrame macro="">
      <xdr:nvGraphicFramePr>
        <xdr:cNvPr id="8" name="Chart 7">
          <a:extLst>
            <a:ext uri="{FF2B5EF4-FFF2-40B4-BE49-F238E27FC236}">
              <a16:creationId xmlns:a16="http://schemas.microsoft.com/office/drawing/2014/main" id="{2B69A9EF-DC0F-4DCF-8893-B2CC63B42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297180</xdr:colOff>
      <xdr:row>16</xdr:row>
      <xdr:rowOff>137160</xdr:rowOff>
    </xdr:from>
    <xdr:to>
      <xdr:col>36</xdr:col>
      <xdr:colOff>236220</xdr:colOff>
      <xdr:row>34</xdr:row>
      <xdr:rowOff>114300</xdr:rowOff>
    </xdr:to>
    <xdr:graphicFrame macro="">
      <xdr:nvGraphicFramePr>
        <xdr:cNvPr id="9" name="Chart 8">
          <a:extLst>
            <a:ext uri="{FF2B5EF4-FFF2-40B4-BE49-F238E27FC236}">
              <a16:creationId xmlns:a16="http://schemas.microsoft.com/office/drawing/2014/main" id="{A4CAAD54-D3DA-47B3-9660-2C0C98E57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289560</xdr:colOff>
      <xdr:row>21</xdr:row>
      <xdr:rowOff>76200</xdr:rowOff>
    </xdr:from>
    <xdr:to>
      <xdr:col>40</xdr:col>
      <xdr:colOff>403860</xdr:colOff>
      <xdr:row>36</xdr:row>
      <xdr:rowOff>76200</xdr:rowOff>
    </xdr:to>
    <xdr:graphicFrame macro="">
      <xdr:nvGraphicFramePr>
        <xdr:cNvPr id="10" name="Chart 9">
          <a:extLst>
            <a:ext uri="{FF2B5EF4-FFF2-40B4-BE49-F238E27FC236}">
              <a16:creationId xmlns:a16="http://schemas.microsoft.com/office/drawing/2014/main" id="{E56DEA57-711B-40DB-8E67-53C31EBFC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32</xdr:col>
      <xdr:colOff>243840</xdr:colOff>
      <xdr:row>35</xdr:row>
      <xdr:rowOff>53340</xdr:rowOff>
    </xdr:from>
    <xdr:to>
      <xdr:col>37</xdr:col>
      <xdr:colOff>99060</xdr:colOff>
      <xdr:row>55</xdr:row>
      <xdr:rowOff>68580</xdr:rowOff>
    </xdr:to>
    <xdr:graphicFrame macro="">
      <xdr:nvGraphicFramePr>
        <xdr:cNvPr id="11" name="Chart 10">
          <a:extLst>
            <a:ext uri="{FF2B5EF4-FFF2-40B4-BE49-F238E27FC236}">
              <a16:creationId xmlns:a16="http://schemas.microsoft.com/office/drawing/2014/main" id="{07A9D751-2316-4A05-926B-8F0AA21A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53340</xdr:colOff>
      <xdr:row>4</xdr:row>
      <xdr:rowOff>22860</xdr:rowOff>
    </xdr:from>
    <xdr:to>
      <xdr:col>16</xdr:col>
      <xdr:colOff>495300</xdr:colOff>
      <xdr:row>22</xdr:row>
      <xdr:rowOff>68580</xdr:rowOff>
    </xdr:to>
    <xdr:graphicFrame macro="">
      <xdr:nvGraphicFramePr>
        <xdr:cNvPr id="13" name="Chart 12">
          <a:extLst>
            <a:ext uri="{FF2B5EF4-FFF2-40B4-BE49-F238E27FC236}">
              <a16:creationId xmlns:a16="http://schemas.microsoft.com/office/drawing/2014/main" id="{DD5FF342-103E-42E1-B76F-B6232E078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175260</xdr:colOff>
      <xdr:row>2</xdr:row>
      <xdr:rowOff>0</xdr:rowOff>
    </xdr:from>
    <xdr:to>
      <xdr:col>13</xdr:col>
      <xdr:colOff>7620</xdr:colOff>
      <xdr:row>20</xdr:row>
      <xdr:rowOff>45720</xdr:rowOff>
    </xdr:to>
    <xdr:graphicFrame macro="">
      <xdr:nvGraphicFramePr>
        <xdr:cNvPr id="2" name="Chart 1">
          <a:extLst>
            <a:ext uri="{FF2B5EF4-FFF2-40B4-BE49-F238E27FC236}">
              <a16:creationId xmlns:a16="http://schemas.microsoft.com/office/drawing/2014/main" id="{AC6D343F-C838-4179-8ACD-29D968F91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243840</xdr:colOff>
      <xdr:row>35</xdr:row>
      <xdr:rowOff>53340</xdr:rowOff>
    </xdr:from>
    <xdr:to>
      <xdr:col>37</xdr:col>
      <xdr:colOff>99060</xdr:colOff>
      <xdr:row>55</xdr:row>
      <xdr:rowOff>68580</xdr:rowOff>
    </xdr:to>
    <xdr:graphicFrame macro="">
      <xdr:nvGraphicFramePr>
        <xdr:cNvPr id="22" name="Chart 21">
          <a:extLst>
            <a:ext uri="{FF2B5EF4-FFF2-40B4-BE49-F238E27FC236}">
              <a16:creationId xmlns:a16="http://schemas.microsoft.com/office/drawing/2014/main" id="{06EDF3FB-5CED-4690-B094-8E26A45E8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7620</xdr:colOff>
      <xdr:row>1</xdr:row>
      <xdr:rowOff>175260</xdr:rowOff>
    </xdr:from>
    <xdr:to>
      <xdr:col>17</xdr:col>
      <xdr:colOff>449580</xdr:colOff>
      <xdr:row>20</xdr:row>
      <xdr:rowOff>38100</xdr:rowOff>
    </xdr:to>
    <xdr:graphicFrame macro="">
      <xdr:nvGraphicFramePr>
        <xdr:cNvPr id="13" name="Chart 12">
          <a:extLst>
            <a:ext uri="{FF2B5EF4-FFF2-40B4-BE49-F238E27FC236}">
              <a16:creationId xmlns:a16="http://schemas.microsoft.com/office/drawing/2014/main" id="{648754FA-F6AA-477E-93E1-01968E723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533401</xdr:colOff>
      <xdr:row>14</xdr:row>
      <xdr:rowOff>129540</xdr:rowOff>
    </xdr:from>
    <xdr:to>
      <xdr:col>8</xdr:col>
      <xdr:colOff>236221</xdr:colOff>
      <xdr:row>38</xdr:row>
      <xdr:rowOff>75710</xdr:rowOff>
    </xdr:to>
    <xdr:pic>
      <xdr:nvPicPr>
        <xdr:cNvPr id="2" name="Picture 1">
          <a:extLst>
            <a:ext uri="{FF2B5EF4-FFF2-40B4-BE49-F238E27FC236}">
              <a16:creationId xmlns:a16="http://schemas.microsoft.com/office/drawing/2014/main" id="{1F00DB45-FAAF-4363-9C85-0E0B4CDB16A3}"/>
            </a:ext>
          </a:extLst>
        </xdr:cNvPr>
        <xdr:cNvPicPr>
          <a:picLocks noChangeAspect="1"/>
        </xdr:cNvPicPr>
      </xdr:nvPicPr>
      <xdr:blipFill>
        <a:blip xmlns:r="http://schemas.openxmlformats.org/officeDocument/2006/relationships" r:embed="rId1"/>
        <a:stretch>
          <a:fillRect/>
        </a:stretch>
      </xdr:blipFill>
      <xdr:spPr>
        <a:xfrm>
          <a:off x="533401" y="2689860"/>
          <a:ext cx="4579620" cy="4335290"/>
        </a:xfrm>
        <a:prstGeom prst="rect">
          <a:avLst/>
        </a:prstGeom>
      </xdr:spPr>
    </xdr:pic>
    <xdr:clientData/>
  </xdr:twoCellAnchor>
  <xdr:twoCellAnchor editAs="oneCell">
    <xdr:from>
      <xdr:col>1</xdr:col>
      <xdr:colOff>22860</xdr:colOff>
      <xdr:row>6</xdr:row>
      <xdr:rowOff>0</xdr:rowOff>
    </xdr:from>
    <xdr:to>
      <xdr:col>12</xdr:col>
      <xdr:colOff>106803</xdr:colOff>
      <xdr:row>9</xdr:row>
      <xdr:rowOff>177029</xdr:rowOff>
    </xdr:to>
    <xdr:pic>
      <xdr:nvPicPr>
        <xdr:cNvPr id="3" name="Picture 2">
          <a:extLst>
            <a:ext uri="{FF2B5EF4-FFF2-40B4-BE49-F238E27FC236}">
              <a16:creationId xmlns:a16="http://schemas.microsoft.com/office/drawing/2014/main" id="{54AFD315-F87E-4EAC-8CCD-E2057AAE7089}"/>
            </a:ext>
          </a:extLst>
        </xdr:cNvPr>
        <xdr:cNvPicPr>
          <a:picLocks noChangeAspect="1"/>
        </xdr:cNvPicPr>
      </xdr:nvPicPr>
      <xdr:blipFill>
        <a:blip xmlns:r="http://schemas.openxmlformats.org/officeDocument/2006/relationships" r:embed="rId2"/>
        <a:stretch>
          <a:fillRect/>
        </a:stretch>
      </xdr:blipFill>
      <xdr:spPr>
        <a:xfrm>
          <a:off x="632460" y="1097280"/>
          <a:ext cx="6789543" cy="725669"/>
        </a:xfrm>
        <a:prstGeom prst="rect">
          <a:avLst/>
        </a:prstGeom>
      </xdr:spPr>
    </xdr:pic>
    <xdr:clientData/>
  </xdr:twoCellAnchor>
  <xdr:twoCellAnchor>
    <xdr:from>
      <xdr:col>11</xdr:col>
      <xdr:colOff>381000</xdr:colOff>
      <xdr:row>7</xdr:row>
      <xdr:rowOff>91440</xdr:rowOff>
    </xdr:from>
    <xdr:to>
      <xdr:col>13</xdr:col>
      <xdr:colOff>30480</xdr:colOff>
      <xdr:row>8</xdr:row>
      <xdr:rowOff>15240</xdr:rowOff>
    </xdr:to>
    <xdr:cxnSp macro="">
      <xdr:nvCxnSpPr>
        <xdr:cNvPr id="5" name="Straight Arrow Connector 4">
          <a:extLst>
            <a:ext uri="{FF2B5EF4-FFF2-40B4-BE49-F238E27FC236}">
              <a16:creationId xmlns:a16="http://schemas.microsoft.com/office/drawing/2014/main" id="{37DB506D-2913-43DC-8B4F-B7EC0CACF5E1}"/>
            </a:ext>
          </a:extLst>
        </xdr:cNvPr>
        <xdr:cNvCxnSpPr/>
      </xdr:nvCxnSpPr>
      <xdr:spPr>
        <a:xfrm flipH="1">
          <a:off x="7086600" y="1371600"/>
          <a:ext cx="868680" cy="1066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114301</xdr:colOff>
      <xdr:row>61</xdr:row>
      <xdr:rowOff>167640</xdr:rowOff>
    </xdr:from>
    <xdr:to>
      <xdr:col>4</xdr:col>
      <xdr:colOff>534015</xdr:colOff>
      <xdr:row>81</xdr:row>
      <xdr:rowOff>29885</xdr:rowOff>
    </xdr:to>
    <xdr:pic>
      <xdr:nvPicPr>
        <xdr:cNvPr id="2" name="Picture 1">
          <a:extLst>
            <a:ext uri="{FF2B5EF4-FFF2-40B4-BE49-F238E27FC236}">
              <a16:creationId xmlns:a16="http://schemas.microsoft.com/office/drawing/2014/main" id="{27CC3A09-1C4B-448E-9085-1239B1E18DDD}"/>
            </a:ext>
          </a:extLst>
        </xdr:cNvPr>
        <xdr:cNvPicPr>
          <a:picLocks noChangeAspect="1"/>
        </xdr:cNvPicPr>
      </xdr:nvPicPr>
      <xdr:blipFill>
        <a:blip xmlns:r="http://schemas.openxmlformats.org/officeDocument/2006/relationships" r:embed="rId1"/>
        <a:stretch>
          <a:fillRect/>
        </a:stretch>
      </xdr:blipFill>
      <xdr:spPr>
        <a:xfrm>
          <a:off x="114301" y="10957560"/>
          <a:ext cx="2858114" cy="3519845"/>
        </a:xfrm>
        <a:prstGeom prst="rect">
          <a:avLst/>
        </a:prstGeom>
      </xdr:spPr>
    </xdr:pic>
    <xdr:clientData/>
  </xdr:twoCellAnchor>
  <xdr:twoCellAnchor editAs="oneCell">
    <xdr:from>
      <xdr:col>0</xdr:col>
      <xdr:colOff>38100</xdr:colOff>
      <xdr:row>2</xdr:row>
      <xdr:rowOff>114300</xdr:rowOff>
    </xdr:from>
    <xdr:to>
      <xdr:col>3</xdr:col>
      <xdr:colOff>104538</xdr:colOff>
      <xdr:row>12</xdr:row>
      <xdr:rowOff>161690</xdr:rowOff>
    </xdr:to>
    <xdr:pic>
      <xdr:nvPicPr>
        <xdr:cNvPr id="3" name="Picture 2">
          <a:extLst>
            <a:ext uri="{FF2B5EF4-FFF2-40B4-BE49-F238E27FC236}">
              <a16:creationId xmlns:a16="http://schemas.microsoft.com/office/drawing/2014/main" id="{12C17D05-BB0E-4645-AE5B-0FBA03C7932B}"/>
            </a:ext>
          </a:extLst>
        </xdr:cNvPr>
        <xdr:cNvPicPr>
          <a:picLocks noChangeAspect="1"/>
        </xdr:cNvPicPr>
      </xdr:nvPicPr>
      <xdr:blipFill>
        <a:blip xmlns:r="http://schemas.openxmlformats.org/officeDocument/2006/relationships" r:embed="rId2"/>
        <a:stretch>
          <a:fillRect/>
        </a:stretch>
      </xdr:blipFill>
      <xdr:spPr>
        <a:xfrm>
          <a:off x="38100" y="114300"/>
          <a:ext cx="1895238" cy="1876190"/>
        </a:xfrm>
        <a:prstGeom prst="rect">
          <a:avLst/>
        </a:prstGeom>
      </xdr:spPr>
    </xdr:pic>
    <xdr:clientData/>
  </xdr:twoCellAnchor>
  <xdr:twoCellAnchor editAs="oneCell">
    <xdr:from>
      <xdr:col>0</xdr:col>
      <xdr:colOff>99060</xdr:colOff>
      <xdr:row>13</xdr:row>
      <xdr:rowOff>114300</xdr:rowOff>
    </xdr:from>
    <xdr:to>
      <xdr:col>2</xdr:col>
      <xdr:colOff>346527</xdr:colOff>
      <xdr:row>22</xdr:row>
      <xdr:rowOff>106475</xdr:rowOff>
    </xdr:to>
    <xdr:pic>
      <xdr:nvPicPr>
        <xdr:cNvPr id="4" name="Picture 3">
          <a:extLst>
            <a:ext uri="{FF2B5EF4-FFF2-40B4-BE49-F238E27FC236}">
              <a16:creationId xmlns:a16="http://schemas.microsoft.com/office/drawing/2014/main" id="{3E7A7DFA-D313-42CC-A66C-21CD4BDA337B}"/>
            </a:ext>
          </a:extLst>
        </xdr:cNvPr>
        <xdr:cNvPicPr>
          <a:picLocks noChangeAspect="1"/>
        </xdr:cNvPicPr>
      </xdr:nvPicPr>
      <xdr:blipFill>
        <a:blip xmlns:r="http://schemas.openxmlformats.org/officeDocument/2006/relationships" r:embed="rId3"/>
        <a:stretch>
          <a:fillRect/>
        </a:stretch>
      </xdr:blipFill>
      <xdr:spPr>
        <a:xfrm>
          <a:off x="99060" y="2125980"/>
          <a:ext cx="1466667" cy="1638095"/>
        </a:xfrm>
        <a:prstGeom prst="rect">
          <a:avLst/>
        </a:prstGeom>
      </xdr:spPr>
    </xdr:pic>
    <xdr:clientData/>
  </xdr:twoCellAnchor>
  <xdr:twoCellAnchor editAs="oneCell">
    <xdr:from>
      <xdr:col>0</xdr:col>
      <xdr:colOff>22860</xdr:colOff>
      <xdr:row>51</xdr:row>
      <xdr:rowOff>99060</xdr:rowOff>
    </xdr:from>
    <xdr:to>
      <xdr:col>6</xdr:col>
      <xdr:colOff>260498</xdr:colOff>
      <xdr:row>55</xdr:row>
      <xdr:rowOff>158016</xdr:rowOff>
    </xdr:to>
    <xdr:pic>
      <xdr:nvPicPr>
        <xdr:cNvPr id="6" name="Picture 5">
          <a:extLst>
            <a:ext uri="{FF2B5EF4-FFF2-40B4-BE49-F238E27FC236}">
              <a16:creationId xmlns:a16="http://schemas.microsoft.com/office/drawing/2014/main" id="{C5E27D5A-0A85-4882-ABE1-C7711A2F9615}"/>
            </a:ext>
          </a:extLst>
        </xdr:cNvPr>
        <xdr:cNvPicPr>
          <a:picLocks noChangeAspect="1"/>
        </xdr:cNvPicPr>
      </xdr:nvPicPr>
      <xdr:blipFill>
        <a:blip xmlns:r="http://schemas.openxmlformats.org/officeDocument/2006/relationships" r:embed="rId4"/>
        <a:stretch>
          <a:fillRect/>
        </a:stretch>
      </xdr:blipFill>
      <xdr:spPr>
        <a:xfrm>
          <a:off x="22860" y="9060180"/>
          <a:ext cx="3895238" cy="790476"/>
        </a:xfrm>
        <a:prstGeom prst="rect">
          <a:avLst/>
        </a:prstGeom>
      </xdr:spPr>
    </xdr:pic>
    <xdr:clientData/>
  </xdr:twoCellAnchor>
  <xdr:twoCellAnchor editAs="oneCell">
    <xdr:from>
      <xdr:col>0</xdr:col>
      <xdr:colOff>0</xdr:colOff>
      <xdr:row>25</xdr:row>
      <xdr:rowOff>0</xdr:rowOff>
    </xdr:from>
    <xdr:to>
      <xdr:col>2</xdr:col>
      <xdr:colOff>485562</xdr:colOff>
      <xdr:row>48</xdr:row>
      <xdr:rowOff>165189</xdr:rowOff>
    </xdr:to>
    <xdr:pic>
      <xdr:nvPicPr>
        <xdr:cNvPr id="7" name="Picture 6">
          <a:extLst>
            <a:ext uri="{FF2B5EF4-FFF2-40B4-BE49-F238E27FC236}">
              <a16:creationId xmlns:a16="http://schemas.microsoft.com/office/drawing/2014/main" id="{51779F2E-4864-4C32-A4BD-13EB5AA335D4}"/>
            </a:ext>
          </a:extLst>
        </xdr:cNvPr>
        <xdr:cNvPicPr>
          <a:picLocks noChangeAspect="1"/>
        </xdr:cNvPicPr>
      </xdr:nvPicPr>
      <xdr:blipFill>
        <a:blip xmlns:r="http://schemas.openxmlformats.org/officeDocument/2006/relationships" r:embed="rId5"/>
        <a:stretch>
          <a:fillRect/>
        </a:stretch>
      </xdr:blipFill>
      <xdr:spPr>
        <a:xfrm>
          <a:off x="0" y="4206240"/>
          <a:ext cx="1704762" cy="43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1"/>
  <sheetViews>
    <sheetView tabSelected="1" workbookViewId="0">
      <selection activeCell="N60" sqref="N60"/>
    </sheetView>
  </sheetViews>
  <sheetFormatPr defaultRowHeight="14.4" x14ac:dyDescent="0.3"/>
  <cols>
    <col min="1" max="1" width="10.33203125" bestFit="1" customWidth="1"/>
    <col min="2" max="2" width="8.88671875" style="2"/>
    <col min="3" max="3" width="12.21875" style="2" customWidth="1"/>
    <col min="4" max="4" width="12" style="4" bestFit="1" customWidth="1"/>
    <col min="5" max="5" width="12" style="4" customWidth="1"/>
    <col min="6" max="6" width="8.88671875" style="4"/>
    <col min="7" max="7" width="10.44140625" style="5" bestFit="1" customWidth="1"/>
    <col min="14" max="14" width="14.88671875" customWidth="1"/>
  </cols>
  <sheetData>
    <row r="1" spans="1:8" s="4" customFormat="1" x14ac:dyDescent="0.3">
      <c r="B1" s="2"/>
      <c r="C1" s="2" t="s">
        <v>3</v>
      </c>
      <c r="D1" s="4" t="s">
        <v>0</v>
      </c>
      <c r="F1" s="4" t="s">
        <v>1</v>
      </c>
      <c r="G1" s="5" t="s">
        <v>2</v>
      </c>
      <c r="H1" s="4" t="s">
        <v>4</v>
      </c>
    </row>
    <row r="2" spans="1:8" x14ac:dyDescent="0.3">
      <c r="A2" s="4"/>
      <c r="C2" s="8">
        <v>1.5695830033515937E-4</v>
      </c>
      <c r="D2" s="8">
        <v>2650.0747163902715</v>
      </c>
      <c r="E2" s="8"/>
      <c r="F2" s="8">
        <v>1.5622318848041334</v>
      </c>
      <c r="G2" s="9">
        <v>5.8829972675189636E-3</v>
      </c>
      <c r="H2" s="10">
        <f>SUM(G4:G56)</f>
        <v>1989566.7138456316</v>
      </c>
    </row>
    <row r="3" spans="1:8" x14ac:dyDescent="0.3">
      <c r="A3" s="15" t="s">
        <v>8</v>
      </c>
      <c r="B3" s="2" t="s">
        <v>11</v>
      </c>
      <c r="C3" s="2" t="s">
        <v>10</v>
      </c>
      <c r="D3" s="4" t="s">
        <v>5</v>
      </c>
      <c r="E3" s="4" t="s">
        <v>6</v>
      </c>
      <c r="F3" s="20" t="s">
        <v>7</v>
      </c>
      <c r="G3" s="5" t="s">
        <v>9</v>
      </c>
    </row>
    <row r="4" spans="1:8" x14ac:dyDescent="0.3">
      <c r="A4" s="16">
        <v>43831</v>
      </c>
      <c r="B4" s="2">
        <v>1</v>
      </c>
      <c r="C4" s="2">
        <f t="shared" ref="C4:C68" si="0">LOG(B4-$C$2)</f>
        <v>-6.8171473903764628E-5</v>
      </c>
      <c r="D4" s="4">
        <f>$D$2*EXP(-((C4-$F$2)^2)/(2*$G$2))</f>
        <v>2.1458678274234478E-87</v>
      </c>
      <c r="E4" s="4">
        <f>IFERROR(D4,0)</f>
        <v>2.1458678274234478E-87</v>
      </c>
      <c r="F4" s="21">
        <v>0</v>
      </c>
      <c r="G4" s="5">
        <f>(F4-E4)^2</f>
        <v>4.6047487327710277E-174</v>
      </c>
    </row>
    <row r="5" spans="1:8" x14ac:dyDescent="0.3">
      <c r="A5" s="16">
        <v>43832</v>
      </c>
      <c r="B5" s="2">
        <v>2</v>
      </c>
      <c r="C5" s="2">
        <f t="shared" si="0"/>
        <v>0.30099591126464414</v>
      </c>
      <c r="D5" s="4">
        <f t="shared" ref="D5:D13" si="1">$D$2*EXP(-((C5-$F$2)^2)/(2*$G$2))</f>
        <v>5.1091942264997741E-56</v>
      </c>
      <c r="E5" s="4">
        <f t="shared" ref="E5:E68" si="2">IFERROR(D5,0)</f>
        <v>5.1091942264997741E-56</v>
      </c>
      <c r="F5" s="21">
        <v>0</v>
      </c>
      <c r="G5" s="5">
        <f t="shared" ref="G5:G61" si="3">(F5-E5)^2</f>
        <v>2.6103865644098624E-111</v>
      </c>
    </row>
    <row r="6" spans="1:8" x14ac:dyDescent="0.3">
      <c r="A6" s="16">
        <v>43833</v>
      </c>
      <c r="B6" s="2">
        <v>3</v>
      </c>
      <c r="C6" s="2">
        <f t="shared" si="0"/>
        <v>0.47709853208399805</v>
      </c>
      <c r="D6" s="4">
        <f t="shared" si="1"/>
        <v>9.1209190393986722E-41</v>
      </c>
      <c r="E6" s="4">
        <f t="shared" si="2"/>
        <v>9.1209190393986722E-41</v>
      </c>
      <c r="F6" s="21">
        <v>0</v>
      </c>
      <c r="G6" s="5">
        <f t="shared" si="3"/>
        <v>8.3191164123265195E-81</v>
      </c>
    </row>
    <row r="7" spans="1:8" x14ac:dyDescent="0.3">
      <c r="A7" s="16">
        <v>43834</v>
      </c>
      <c r="B7" s="2">
        <v>4</v>
      </c>
      <c r="C7" s="2">
        <f t="shared" si="0"/>
        <v>0.60204294946267134</v>
      </c>
      <c r="D7" s="4">
        <f t="shared" si="1"/>
        <v>2.4700211742711692E-31</v>
      </c>
      <c r="E7" s="4">
        <f t="shared" si="2"/>
        <v>2.4700211742711692E-31</v>
      </c>
      <c r="F7" s="21">
        <v>0</v>
      </c>
      <c r="G7" s="5">
        <f t="shared" si="3"/>
        <v>6.1010046013479254E-62</v>
      </c>
    </row>
    <row r="8" spans="1:8" x14ac:dyDescent="0.3">
      <c r="A8" s="16">
        <v>43835</v>
      </c>
      <c r="B8" s="2">
        <v>5</v>
      </c>
      <c r="C8" s="2">
        <f t="shared" si="0"/>
        <v>0.69895637089728457</v>
      </c>
      <c r="D8" s="4">
        <f t="shared" si="1"/>
        <v>8.2327178123844785E-25</v>
      </c>
      <c r="E8" s="4">
        <f t="shared" si="2"/>
        <v>8.2327178123844785E-25</v>
      </c>
      <c r="F8" s="21">
        <v>0</v>
      </c>
      <c r="G8" s="5">
        <f t="shared" si="3"/>
        <v>6.7777642578352671E-49</v>
      </c>
    </row>
    <row r="9" spans="1:8" x14ac:dyDescent="0.3">
      <c r="A9" s="16">
        <v>43836</v>
      </c>
      <c r="B9" s="2">
        <v>6</v>
      </c>
      <c r="C9" s="2">
        <f t="shared" si="0"/>
        <v>0.77813988921441968</v>
      </c>
      <c r="D9" s="4">
        <f t="shared" si="1"/>
        <v>5.3749354371826734E-20</v>
      </c>
      <c r="E9" s="4">
        <f t="shared" si="2"/>
        <v>5.3749354371826734E-20</v>
      </c>
      <c r="F9" s="21">
        <v>0</v>
      </c>
      <c r="G9" s="5">
        <f t="shared" si="3"/>
        <v>2.8889930953882098E-39</v>
      </c>
    </row>
    <row r="10" spans="1:8" x14ac:dyDescent="0.3">
      <c r="A10" s="16">
        <v>43837</v>
      </c>
      <c r="B10" s="2">
        <v>7</v>
      </c>
      <c r="C10" s="2">
        <f t="shared" si="0"/>
        <v>0.84508830188740436</v>
      </c>
      <c r="D10" s="4">
        <f t="shared" si="1"/>
        <v>2.755019040180532E-16</v>
      </c>
      <c r="E10" s="4">
        <f t="shared" si="2"/>
        <v>2.755019040180532E-16</v>
      </c>
      <c r="F10" s="21">
        <v>0</v>
      </c>
      <c r="G10" s="5">
        <f t="shared" si="3"/>
        <v>7.5901299117572603E-32</v>
      </c>
    </row>
    <row r="11" spans="1:8" x14ac:dyDescent="0.3">
      <c r="A11" s="16">
        <v>43838</v>
      </c>
      <c r="B11" s="2">
        <v>8</v>
      </c>
      <c r="C11" s="2">
        <f t="shared" si="0"/>
        <v>0.90308146614288909</v>
      </c>
      <c r="D11" s="4">
        <f t="shared" si="1"/>
        <v>2.433318052315349E-13</v>
      </c>
      <c r="E11" s="4">
        <f t="shared" si="2"/>
        <v>2.433318052315349E-13</v>
      </c>
      <c r="F11" s="21">
        <v>0</v>
      </c>
      <c r="G11" s="5">
        <f t="shared" si="3"/>
        <v>5.9210367437237635E-26</v>
      </c>
    </row>
    <row r="12" spans="1:8" x14ac:dyDescent="0.3">
      <c r="A12" s="16">
        <v>43839</v>
      </c>
      <c r="B12" s="2">
        <v>9</v>
      </c>
      <c r="C12" s="2">
        <f t="shared" si="0"/>
        <v>0.95423493535953219</v>
      </c>
      <c r="D12" s="4">
        <f t="shared" si="1"/>
        <v>6.0080232960925138E-11</v>
      </c>
      <c r="E12" s="4">
        <f t="shared" si="2"/>
        <v>6.0080232960925138E-11</v>
      </c>
      <c r="F12" s="21">
        <v>0</v>
      </c>
      <c r="G12" s="5">
        <f t="shared" si="3"/>
        <v>3.6096343926390353E-21</v>
      </c>
    </row>
    <row r="13" spans="1:8" x14ac:dyDescent="0.3">
      <c r="A13" s="16">
        <v>43840</v>
      </c>
      <c r="B13" s="2">
        <v>10</v>
      </c>
      <c r="C13" s="2">
        <f t="shared" si="0"/>
        <v>0.99999318333413079</v>
      </c>
      <c r="D13" s="4">
        <f t="shared" si="1"/>
        <v>5.6916569834535104E-9</v>
      </c>
      <c r="E13" s="4">
        <f t="shared" si="2"/>
        <v>5.6916569834535104E-9</v>
      </c>
      <c r="F13" s="21">
        <v>0</v>
      </c>
      <c r="G13" s="5">
        <f t="shared" si="3"/>
        <v>3.2394959217295114E-17</v>
      </c>
    </row>
    <row r="14" spans="1:8" x14ac:dyDescent="0.3">
      <c r="A14" s="16">
        <v>43841</v>
      </c>
      <c r="B14" s="2">
        <v>11</v>
      </c>
      <c r="C14" s="2">
        <f t="shared" si="0"/>
        <v>1.0413864881936743</v>
      </c>
      <c r="D14" s="4">
        <f t="shared" ref="D14:D45" si="4">$D$2*EXP(-((C14-$F$2)^2)/(2*$G$2))</f>
        <v>2.5706799459083771E-7</v>
      </c>
      <c r="E14" s="4">
        <f t="shared" si="2"/>
        <v>2.5706799459083771E-7</v>
      </c>
      <c r="F14" s="21">
        <v>0</v>
      </c>
      <c r="G14" s="5">
        <f t="shared" si="3"/>
        <v>6.6083953842954962E-14</v>
      </c>
    </row>
    <row r="15" spans="1:8" x14ac:dyDescent="0.3">
      <c r="A15" s="16">
        <v>43842</v>
      </c>
      <c r="B15" s="2">
        <v>12</v>
      </c>
      <c r="C15" s="2">
        <f t="shared" si="0"/>
        <v>1.079175565500164</v>
      </c>
      <c r="D15" s="4">
        <f t="shared" si="4"/>
        <v>6.4613374583217061E-6</v>
      </c>
      <c r="E15" s="4">
        <f t="shared" si="2"/>
        <v>6.4613374583217061E-6</v>
      </c>
      <c r="F15" s="21">
        <v>0</v>
      </c>
      <c r="G15" s="5">
        <f t="shared" si="3"/>
        <v>4.1748881750311208E-11</v>
      </c>
    </row>
    <row r="16" spans="1:8" x14ac:dyDescent="0.3">
      <c r="A16" s="16">
        <v>43843</v>
      </c>
      <c r="B16" s="2">
        <v>13</v>
      </c>
      <c r="C16" s="2">
        <f t="shared" si="0"/>
        <v>1.1139381087272031</v>
      </c>
      <c r="D16" s="4">
        <f t="shared" si="4"/>
        <v>1.0124094337835793E-4</v>
      </c>
      <c r="E16" s="4">
        <f t="shared" si="2"/>
        <v>1.0124094337835793E-4</v>
      </c>
      <c r="F16" s="21">
        <v>0</v>
      </c>
      <c r="G16" s="5">
        <f t="shared" si="3"/>
        <v>1.0249728616139877E-8</v>
      </c>
    </row>
    <row r="17" spans="1:7" x14ac:dyDescent="0.3">
      <c r="A17" s="16">
        <v>43844</v>
      </c>
      <c r="B17" s="2">
        <v>14</v>
      </c>
      <c r="C17" s="2">
        <f t="shared" si="0"/>
        <v>1.1461231666421063</v>
      </c>
      <c r="D17" s="4">
        <f t="shared" si="4"/>
        <v>1.0770876148008162E-3</v>
      </c>
      <c r="E17" s="4">
        <f t="shared" si="2"/>
        <v>1.0770876148008162E-3</v>
      </c>
      <c r="F17" s="21">
        <v>0</v>
      </c>
      <c r="G17" s="5">
        <f t="shared" si="3"/>
        <v>1.1601177299573113E-6</v>
      </c>
    </row>
    <row r="18" spans="1:7" x14ac:dyDescent="0.3">
      <c r="A18" s="16">
        <v>43845</v>
      </c>
      <c r="B18" s="2">
        <v>15</v>
      </c>
      <c r="C18" s="2">
        <f t="shared" si="0"/>
        <v>1.1760867146236567</v>
      </c>
      <c r="D18" s="4">
        <f t="shared" si="4"/>
        <v>8.3086625813584836E-3</v>
      </c>
      <c r="E18" s="4">
        <f t="shared" si="2"/>
        <v>8.3086625813584836E-3</v>
      </c>
      <c r="F18" s="21">
        <v>0</v>
      </c>
      <c r="G18" s="5">
        <f t="shared" si="3"/>
        <v>6.9033873890866614E-5</v>
      </c>
    </row>
    <row r="19" spans="1:7" x14ac:dyDescent="0.3">
      <c r="A19" s="16">
        <v>43846</v>
      </c>
      <c r="B19" s="2">
        <v>16</v>
      </c>
      <c r="C19" s="2">
        <f t="shared" si="0"/>
        <v>1.2041157222522949</v>
      </c>
      <c r="D19" s="4">
        <f t="shared" si="4"/>
        <v>4.8924657327038351E-2</v>
      </c>
      <c r="E19" s="4">
        <f t="shared" si="2"/>
        <v>4.8924657327038351E-2</v>
      </c>
      <c r="F19" s="21">
        <v>4</v>
      </c>
      <c r="G19" s="5">
        <f t="shared" si="3"/>
        <v>15.610996363478259</v>
      </c>
    </row>
    <row r="20" spans="1:7" x14ac:dyDescent="0.3">
      <c r="A20" s="16">
        <v>43847</v>
      </c>
      <c r="B20" s="2">
        <v>17</v>
      </c>
      <c r="C20" s="2">
        <f t="shared" si="0"/>
        <v>1.2304449115877794</v>
      </c>
      <c r="D20" s="4">
        <f t="shared" si="4"/>
        <v>0.2290871686468938</v>
      </c>
      <c r="E20" s="4">
        <f t="shared" si="2"/>
        <v>0.2290871686468938</v>
      </c>
      <c r="F20" s="21">
        <v>17</v>
      </c>
      <c r="G20" s="5">
        <f t="shared" si="3"/>
        <v>281.26351719684419</v>
      </c>
    </row>
    <row r="21" spans="1:7" s="7" customFormat="1" x14ac:dyDescent="0.3">
      <c r="A21" s="17">
        <v>43848</v>
      </c>
      <c r="B21" s="7">
        <v>18</v>
      </c>
      <c r="C21" s="7">
        <f t="shared" si="0"/>
        <v>1.2552687180799214</v>
      </c>
      <c r="D21" s="7">
        <f t="shared" si="4"/>
        <v>0.8815950344280381</v>
      </c>
      <c r="E21" s="7">
        <f t="shared" si="2"/>
        <v>0.8815950344280381</v>
      </c>
      <c r="F21" s="22">
        <v>59</v>
      </c>
      <c r="G21" s="11">
        <f t="shared" si="3"/>
        <v>3377.7489957422199</v>
      </c>
    </row>
    <row r="22" spans="1:7" x14ac:dyDescent="0.3">
      <c r="A22" s="16">
        <v>43849</v>
      </c>
      <c r="B22" s="2">
        <v>19</v>
      </c>
      <c r="C22" s="2">
        <f t="shared" si="0"/>
        <v>1.2787500132472878</v>
      </c>
      <c r="D22" s="4">
        <f t="shared" si="4"/>
        <v>2.8642990635486947</v>
      </c>
      <c r="E22" s="4">
        <f t="shared" si="2"/>
        <v>2.8642990635486947</v>
      </c>
      <c r="F22" s="21">
        <v>77</v>
      </c>
      <c r="G22" s="5">
        <f t="shared" si="3"/>
        <v>5496.1021533389467</v>
      </c>
    </row>
    <row r="23" spans="1:7" x14ac:dyDescent="0.3">
      <c r="A23" s="16">
        <v>43850</v>
      </c>
      <c r="B23" s="2">
        <v>20</v>
      </c>
      <c r="C23" s="2">
        <f t="shared" si="0"/>
        <v>1.3010265873444209</v>
      </c>
      <c r="D23" s="4">
        <f t="shared" si="4"/>
        <v>8.0331815132137336</v>
      </c>
      <c r="E23" s="4">
        <f t="shared" si="2"/>
        <v>8.0331815132137336</v>
      </c>
      <c r="F23" s="21">
        <v>72</v>
      </c>
      <c r="G23" s="5">
        <f t="shared" si="3"/>
        <v>4091.7538673214613</v>
      </c>
    </row>
    <row r="24" spans="1:7" x14ac:dyDescent="0.3">
      <c r="A24" s="16">
        <v>43851</v>
      </c>
      <c r="B24" s="2">
        <v>21</v>
      </c>
      <c r="C24" s="2">
        <f t="shared" si="0"/>
        <v>1.3222160487158969</v>
      </c>
      <c r="D24" s="4">
        <f t="shared" si="4"/>
        <v>19.810919537206271</v>
      </c>
      <c r="E24" s="4">
        <f t="shared" si="2"/>
        <v>19.810919537206271</v>
      </c>
      <c r="F24" s="21">
        <v>105</v>
      </c>
      <c r="G24" s="5">
        <f t="shared" si="3"/>
        <v>7257.1794300963438</v>
      </c>
    </row>
    <row r="25" spans="1:7" x14ac:dyDescent="0.3">
      <c r="A25" s="16">
        <v>43852</v>
      </c>
      <c r="B25" s="2">
        <v>22</v>
      </c>
      <c r="C25" s="2">
        <f t="shared" si="0"/>
        <v>1.3424195823509839</v>
      </c>
      <c r="D25" s="4">
        <f t="shared" si="4"/>
        <v>43.632828671306825</v>
      </c>
      <c r="E25" s="4">
        <f t="shared" si="2"/>
        <v>43.632828671306825</v>
      </c>
      <c r="F25" s="21">
        <v>69</v>
      </c>
      <c r="G25" s="5">
        <f t="shared" si="3"/>
        <v>643.49338121927303</v>
      </c>
    </row>
    <row r="26" spans="1:7" x14ac:dyDescent="0.3">
      <c r="A26" s="16">
        <v>43853</v>
      </c>
      <c r="B26" s="2">
        <v>23</v>
      </c>
      <c r="C26" s="2">
        <f t="shared" si="0"/>
        <v>1.3617248722629705</v>
      </c>
      <c r="D26" s="4">
        <f t="shared" si="4"/>
        <v>86.960770836976309</v>
      </c>
      <c r="E26" s="4">
        <f t="shared" si="2"/>
        <v>86.960770836976309</v>
      </c>
      <c r="F26" s="21">
        <v>105</v>
      </c>
      <c r="G26" s="5">
        <f t="shared" si="3"/>
        <v>325.41378879608442</v>
      </c>
    </row>
    <row r="27" spans="1:7" x14ac:dyDescent="0.3">
      <c r="A27" s="16">
        <v>43854</v>
      </c>
      <c r="B27" s="2">
        <v>24</v>
      </c>
      <c r="C27" s="2">
        <f t="shared" si="0"/>
        <v>1.3802084014471634</v>
      </c>
      <c r="D27" s="4">
        <f t="shared" si="4"/>
        <v>158.59994125967503</v>
      </c>
      <c r="E27" s="4">
        <f t="shared" si="2"/>
        <v>158.59994125967503</v>
      </c>
      <c r="F27" s="21">
        <v>180</v>
      </c>
      <c r="G27" s="5">
        <f t="shared" si="3"/>
        <v>457.96251408935893</v>
      </c>
    </row>
    <row r="28" spans="1:7" x14ac:dyDescent="0.3">
      <c r="A28" s="16">
        <v>43855</v>
      </c>
      <c r="B28" s="2">
        <v>25</v>
      </c>
      <c r="C28" s="2">
        <f t="shared" si="0"/>
        <v>1.3979372820185292</v>
      </c>
      <c r="D28" s="4">
        <f t="shared" si="4"/>
        <v>267.25773679786056</v>
      </c>
      <c r="E28" s="4">
        <f t="shared" si="2"/>
        <v>267.25773679786056</v>
      </c>
      <c r="F28" s="21">
        <v>323</v>
      </c>
      <c r="G28" s="5">
        <f t="shared" si="3"/>
        <v>3107.1999068965888</v>
      </c>
    </row>
    <row r="29" spans="1:7" x14ac:dyDescent="0.3">
      <c r="A29" s="16">
        <v>43856</v>
      </c>
      <c r="B29" s="2">
        <v>26</v>
      </c>
      <c r="C29" s="2">
        <f t="shared" si="0"/>
        <v>1.4149707261889148</v>
      </c>
      <c r="D29" s="4">
        <f t="shared" si="4"/>
        <v>419.57732967780072</v>
      </c>
      <c r="E29" s="4">
        <f t="shared" si="2"/>
        <v>419.57732967780072</v>
      </c>
      <c r="F29" s="21">
        <v>371</v>
      </c>
      <c r="G29" s="5">
        <f t="shared" si="3"/>
        <v>2359.7569586257387</v>
      </c>
    </row>
    <row r="30" spans="1:7" x14ac:dyDescent="0.3">
      <c r="A30" s="16">
        <v>43857</v>
      </c>
      <c r="B30" s="2">
        <v>27</v>
      </c>
      <c r="C30" s="2">
        <f t="shared" si="0"/>
        <v>1.4313612394804001</v>
      </c>
      <c r="D30" s="4">
        <f t="shared" si="4"/>
        <v>618.12880911109767</v>
      </c>
      <c r="E30" s="4">
        <f t="shared" si="2"/>
        <v>618.12880911109767</v>
      </c>
      <c r="F30" s="21">
        <v>1291</v>
      </c>
      <c r="G30" s="5">
        <f t="shared" si="3"/>
        <v>452755.63952824962</v>
      </c>
    </row>
    <row r="31" spans="1:7" x14ac:dyDescent="0.3">
      <c r="A31" s="16">
        <v>43858</v>
      </c>
      <c r="B31" s="2">
        <v>28</v>
      </c>
      <c r="C31" s="2">
        <f t="shared" si="0"/>
        <v>1.4471555968309771</v>
      </c>
      <c r="D31" s="4">
        <f t="shared" si="4"/>
        <v>859.92869272051496</v>
      </c>
      <c r="E31" s="4">
        <f t="shared" si="2"/>
        <v>859.92869272051496</v>
      </c>
      <c r="F31" s="21">
        <v>840</v>
      </c>
      <c r="G31" s="5">
        <f t="shared" si="3"/>
        <v>397.15279354870592</v>
      </c>
    </row>
    <row r="32" spans="1:7" x14ac:dyDescent="0.3">
      <c r="A32" s="16">
        <v>43859</v>
      </c>
      <c r="B32" s="2">
        <v>29</v>
      </c>
      <c r="C32" s="2">
        <f t="shared" si="0"/>
        <v>1.4623956473366047</v>
      </c>
      <c r="D32" s="4">
        <f t="shared" si="4"/>
        <v>1135.9420518158176</v>
      </c>
      <c r="E32" s="4">
        <f t="shared" si="2"/>
        <v>1135.9420518158176</v>
      </c>
      <c r="F32" s="21">
        <v>1032</v>
      </c>
      <c r="G32" s="5">
        <f t="shared" si="3"/>
        <v>10803.95013568212</v>
      </c>
    </row>
    <row r="33" spans="1:7" x14ac:dyDescent="0.3">
      <c r="A33" s="16">
        <v>43860</v>
      </c>
      <c r="B33" s="2">
        <v>30</v>
      </c>
      <c r="C33" s="2">
        <f t="shared" si="0"/>
        <v>1.4771189825095943</v>
      </c>
      <c r="D33" s="4">
        <f t="shared" si="4"/>
        <v>1431.750401513794</v>
      </c>
      <c r="E33" s="4">
        <f t="shared" si="2"/>
        <v>1431.750401513794</v>
      </c>
      <c r="F33" s="21">
        <v>1220</v>
      </c>
      <c r="G33" s="5">
        <f t="shared" si="3"/>
        <v>44838.232541252983</v>
      </c>
    </row>
    <row r="34" spans="1:7" x14ac:dyDescent="0.3">
      <c r="A34" s="16">
        <v>43861</v>
      </c>
      <c r="B34" s="2">
        <v>31</v>
      </c>
      <c r="C34" s="2">
        <f t="shared" si="0"/>
        <v>1.491359494921489</v>
      </c>
      <c r="D34" s="4">
        <f t="shared" si="4"/>
        <v>1729.2511699077963</v>
      </c>
      <c r="E34" s="4">
        <f t="shared" si="2"/>
        <v>1729.2511699077963</v>
      </c>
      <c r="F34" s="21">
        <v>1347</v>
      </c>
      <c r="G34" s="5">
        <f t="shared" si="3"/>
        <v>146115.95689587898</v>
      </c>
    </row>
    <row r="35" spans="1:7" x14ac:dyDescent="0.3">
      <c r="A35" s="16">
        <v>43862</v>
      </c>
      <c r="B35" s="2">
        <v>32</v>
      </c>
      <c r="C35" s="2">
        <f t="shared" si="0"/>
        <v>1.5051478481233154</v>
      </c>
      <c r="D35" s="4">
        <f t="shared" si="4"/>
        <v>2009.002347951325</v>
      </c>
      <c r="E35" s="4">
        <f t="shared" si="2"/>
        <v>2009.002347951325</v>
      </c>
      <c r="F35" s="21">
        <v>1921</v>
      </c>
      <c r="G35" s="5">
        <f t="shared" si="3"/>
        <v>7744.4132449460694</v>
      </c>
    </row>
    <row r="36" spans="1:7" x14ac:dyDescent="0.3">
      <c r="A36" s="16">
        <v>43863</v>
      </c>
      <c r="B36" s="2">
        <v>33</v>
      </c>
      <c r="C36" s="2">
        <f t="shared" si="0"/>
        <v>1.518511874232862</v>
      </c>
      <c r="D36" s="4">
        <f t="shared" si="4"/>
        <v>2252.7085369377246</v>
      </c>
      <c r="E36" s="4">
        <f t="shared" si="2"/>
        <v>2252.7085369377246</v>
      </c>
      <c r="F36" s="21">
        <v>2103</v>
      </c>
      <c r="G36" s="5">
        <f t="shared" si="3"/>
        <v>22412.646032034052</v>
      </c>
    </row>
    <row r="37" spans="1:7" x14ac:dyDescent="0.3">
      <c r="A37" s="16">
        <v>43864</v>
      </c>
      <c r="B37" s="2">
        <v>34</v>
      </c>
      <c r="C37" s="2">
        <f t="shared" si="0"/>
        <v>1.5314769121516354</v>
      </c>
      <c r="D37" s="4">
        <f t="shared" si="4"/>
        <v>2445.3733994544441</v>
      </c>
      <c r="E37" s="4">
        <f t="shared" si="2"/>
        <v>2445.3733994544441</v>
      </c>
      <c r="F37" s="21">
        <v>2345</v>
      </c>
      <c r="G37" s="5">
        <f t="shared" si="3"/>
        <v>10074.819318041398</v>
      </c>
    </row>
    <row r="38" spans="1:7" x14ac:dyDescent="0.3">
      <c r="A38" s="16">
        <v>43865</v>
      </c>
      <c r="B38" s="2">
        <v>35</v>
      </c>
      <c r="C38" s="2">
        <f t="shared" si="0"/>
        <v>1.5440660967423736</v>
      </c>
      <c r="D38" s="4">
        <f t="shared" si="4"/>
        <v>2576.781807271896</v>
      </c>
      <c r="E38" s="4">
        <f t="shared" si="2"/>
        <v>2576.781807271896</v>
      </c>
      <c r="F38" s="21">
        <v>3156</v>
      </c>
      <c r="G38" s="5">
        <f t="shared" si="3"/>
        <v>335493.71478721104</v>
      </c>
    </row>
    <row r="39" spans="1:7" x14ac:dyDescent="0.3">
      <c r="A39" s="16">
        <v>43866</v>
      </c>
      <c r="B39" s="2">
        <v>36</v>
      </c>
      <c r="C39" s="2">
        <f t="shared" si="0"/>
        <v>1.5563006072597227</v>
      </c>
      <c r="D39" s="4">
        <f t="shared" si="4"/>
        <v>2642.1628878668921</v>
      </c>
      <c r="E39" s="4">
        <f t="shared" si="2"/>
        <v>2642.1628878668921</v>
      </c>
      <c r="F39" s="21">
        <v>2987</v>
      </c>
      <c r="G39" s="5">
        <f t="shared" si="3"/>
        <v>118912.63390430163</v>
      </c>
    </row>
    <row r="40" spans="1:7" x14ac:dyDescent="0.3">
      <c r="A40" s="16">
        <v>43867</v>
      </c>
      <c r="B40" s="2">
        <v>37</v>
      </c>
      <c r="C40" s="2">
        <f t="shared" si="0"/>
        <v>1.568199881735419</v>
      </c>
      <c r="D40" s="4">
        <f t="shared" si="4"/>
        <v>2642.064772103955</v>
      </c>
      <c r="E40" s="4">
        <f t="shared" si="2"/>
        <v>2642.064772103955</v>
      </c>
      <c r="F40" s="21">
        <v>2447</v>
      </c>
      <c r="G40" s="5">
        <f t="shared" si="3"/>
        <v>38050.265315967888</v>
      </c>
    </row>
    <row r="41" spans="1:7" x14ac:dyDescent="0.3">
      <c r="A41" s="16">
        <v>43868</v>
      </c>
      <c r="B41" s="2">
        <v>38</v>
      </c>
      <c r="C41" s="2">
        <f t="shared" si="0"/>
        <v>1.5797818027677442</v>
      </c>
      <c r="D41" s="4">
        <f t="shared" si="4"/>
        <v>2581.6035426947042</v>
      </c>
      <c r="E41" s="4">
        <f t="shared" si="2"/>
        <v>2581.6035426947042</v>
      </c>
      <c r="F41" s="21">
        <v>2841</v>
      </c>
      <c r="G41" s="5">
        <f t="shared" si="3"/>
        <v>67286.522062538163</v>
      </c>
    </row>
    <row r="42" spans="1:7" x14ac:dyDescent="0.3">
      <c r="A42" s="16">
        <v>43869</v>
      </c>
      <c r="B42" s="2">
        <v>39</v>
      </c>
      <c r="C42" s="2">
        <f t="shared" si="0"/>
        <v>1.5910628591736558</v>
      </c>
      <c r="D42" s="4">
        <f t="shared" si="4"/>
        <v>2469.316620972781</v>
      </c>
      <c r="E42" s="4">
        <f t="shared" si="2"/>
        <v>2469.316620972781</v>
      </c>
      <c r="F42" s="21">
        <v>2060</v>
      </c>
      <c r="G42" s="5">
        <f t="shared" si="3"/>
        <v>167540.0962045753</v>
      </c>
    </row>
    <row r="43" spans="1:7" x14ac:dyDescent="0.3">
      <c r="A43" s="16">
        <v>43870</v>
      </c>
      <c r="B43" s="2">
        <v>40</v>
      </c>
      <c r="C43" s="2">
        <f t="shared" si="0"/>
        <v>1.6020582871715257</v>
      </c>
      <c r="D43" s="4">
        <f t="shared" si="4"/>
        <v>2315.8585969294481</v>
      </c>
      <c r="E43" s="4">
        <f t="shared" si="2"/>
        <v>2315.8585969294481</v>
      </c>
      <c r="F43" s="21">
        <v>2618</v>
      </c>
      <c r="G43" s="5">
        <f t="shared" si="3"/>
        <v>91289.42744944169</v>
      </c>
    </row>
    <row r="44" spans="1:7" x14ac:dyDescent="0.3">
      <c r="A44" s="16">
        <v>43871</v>
      </c>
      <c r="B44" s="2">
        <v>41</v>
      </c>
      <c r="C44" s="2">
        <f t="shared" si="0"/>
        <v>1.6127821941281695</v>
      </c>
      <c r="D44" s="4">
        <f t="shared" si="4"/>
        <v>2132.7415241342842</v>
      </c>
      <c r="E44" s="4">
        <f t="shared" si="2"/>
        <v>2132.7415241342842</v>
      </c>
      <c r="F44" s="21">
        <v>2097</v>
      </c>
      <c r="G44" s="5">
        <f t="shared" si="3"/>
        <v>1277.4565474416193</v>
      </c>
    </row>
    <row r="45" spans="1:7" x14ac:dyDescent="0.3">
      <c r="A45" s="16">
        <v>43872</v>
      </c>
      <c r="B45" s="2">
        <v>42</v>
      </c>
      <c r="C45" s="2">
        <f t="shared" si="0"/>
        <v>1.6232476673919221</v>
      </c>
      <c r="D45" s="4">
        <f t="shared" si="4"/>
        <v>1931.2622533466806</v>
      </c>
      <c r="E45" s="4">
        <f t="shared" si="2"/>
        <v>1931.2622533466806</v>
      </c>
      <c r="F45" s="21">
        <v>1638</v>
      </c>
      <c r="G45" s="5">
        <f t="shared" si="3"/>
        <v>86002.749237972675</v>
      </c>
    </row>
    <row r="46" spans="1:7" x14ac:dyDescent="0.3">
      <c r="A46" s="16">
        <v>43873</v>
      </c>
      <c r="B46" s="2">
        <v>43</v>
      </c>
      <c r="C46" s="2">
        <f t="shared" si="0"/>
        <v>1.633466870318002</v>
      </c>
      <c r="D46" s="4">
        <f t="shared" ref="D46:D77" si="5">$D$2*EXP(-((C46-$F$2)^2)/(2*$G$2))</f>
        <v>1721.6947166061354</v>
      </c>
      <c r="E46" s="4">
        <f t="shared" si="2"/>
        <v>1721.6947166061354</v>
      </c>
      <c r="F46" s="21">
        <v>1508</v>
      </c>
      <c r="G46" s="5">
        <f t="shared" si="3"/>
        <v>45665.431905376543</v>
      </c>
    </row>
    <row r="47" spans="1:7" x14ac:dyDescent="0.3">
      <c r="A47" s="16">
        <v>43874</v>
      </c>
      <c r="B47" s="2">
        <v>44</v>
      </c>
      <c r="C47" s="2">
        <f t="shared" si="0"/>
        <v>1.6434511272533394</v>
      </c>
      <c r="D47" s="4">
        <f t="shared" si="5"/>
        <v>1512.7681597664466</v>
      </c>
      <c r="E47" s="4">
        <f t="shared" si="2"/>
        <v>1512.7681597664466</v>
      </c>
      <c r="F47" s="21">
        <v>1728</v>
      </c>
      <c r="G47" s="5">
        <f t="shared" si="3"/>
        <v>46324.74505032185</v>
      </c>
    </row>
    <row r="48" spans="1:7" x14ac:dyDescent="0.3">
      <c r="A48" s="16">
        <v>43875</v>
      </c>
      <c r="B48" s="2">
        <v>45</v>
      </c>
      <c r="C48" s="2">
        <f t="shared" si="0"/>
        <v>1.6532109989699524</v>
      </c>
      <c r="D48" s="4">
        <f t="shared" si="5"/>
        <v>1311.4100833227712</v>
      </c>
      <c r="E48" s="4">
        <f t="shared" si="2"/>
        <v>1311.4100833227712</v>
      </c>
      <c r="F48" s="21">
        <v>1282</v>
      </c>
      <c r="G48" s="5">
        <f t="shared" si="3"/>
        <v>864.95300105234719</v>
      </c>
    </row>
    <row r="49" spans="1:10" x14ac:dyDescent="0.3">
      <c r="A49" s="16">
        <v>43876</v>
      </c>
      <c r="B49" s="2">
        <v>46</v>
      </c>
      <c r="C49" s="2">
        <f t="shared" si="0"/>
        <v>1.662756349806791</v>
      </c>
      <c r="D49" s="4">
        <f t="shared" si="5"/>
        <v>1122.7068760615136</v>
      </c>
      <c r="E49" s="4">
        <f t="shared" si="2"/>
        <v>1122.7068760615136</v>
      </c>
      <c r="F49" s="21">
        <v>955</v>
      </c>
      <c r="G49" s="5">
        <f t="shared" si="3"/>
        <v>28125.596278311896</v>
      </c>
      <c r="H49" t="s">
        <v>33</v>
      </c>
    </row>
    <row r="50" spans="1:10" x14ac:dyDescent="0.3">
      <c r="A50" s="16">
        <v>43877</v>
      </c>
      <c r="B50" s="2">
        <v>47</v>
      </c>
      <c r="C50" s="2">
        <f t="shared" si="0"/>
        <v>1.6720964075902378</v>
      </c>
      <c r="D50" s="4">
        <f t="shared" si="5"/>
        <v>950.02409255069097</v>
      </c>
      <c r="E50" s="4">
        <f t="shared" si="2"/>
        <v>950.02409255069097</v>
      </c>
      <c r="F50" s="22">
        <v>799.09208761734465</v>
      </c>
      <c r="G50" s="5">
        <f t="shared" si="3"/>
        <v>22780.470113199677</v>
      </c>
      <c r="H50">
        <v>1933</v>
      </c>
      <c r="I50" t="s">
        <v>34</v>
      </c>
    </row>
    <row r="51" spans="1:10" x14ac:dyDescent="0.3">
      <c r="A51" s="16">
        <v>43878</v>
      </c>
      <c r="B51" s="2">
        <v>48</v>
      </c>
      <c r="C51" s="2">
        <f t="shared" si="0"/>
        <v>1.6812398172456877</v>
      </c>
      <c r="D51" s="4">
        <f t="shared" si="5"/>
        <v>795.22849158136478</v>
      </c>
      <c r="E51" s="4">
        <f t="shared" si="2"/>
        <v>795.22849158136478</v>
      </c>
      <c r="F51" s="22">
        <v>713.505528723765</v>
      </c>
      <c r="G51" s="5">
        <f t="shared" si="3"/>
        <v>6678.6426582246331</v>
      </c>
      <c r="H51">
        <v>1807</v>
      </c>
    </row>
    <row r="52" spans="1:10" x14ac:dyDescent="0.3">
      <c r="A52" s="16">
        <v>43879</v>
      </c>
      <c r="B52" s="2">
        <v>49</v>
      </c>
      <c r="C52" s="2">
        <f t="shared" si="0"/>
        <v>1.6901946888809034</v>
      </c>
      <c r="D52" s="4">
        <f t="shared" si="5"/>
        <v>658.96130648875419</v>
      </c>
      <c r="E52" s="4">
        <f t="shared" si="2"/>
        <v>658.96130648875419</v>
      </c>
      <c r="F52" s="22">
        <v>659.67092812935095</v>
      </c>
      <c r="G52" s="5">
        <f t="shared" si="3"/>
        <v>0.50356287280324463</v>
      </c>
      <c r="H52">
        <v>1693</v>
      </c>
    </row>
    <row r="53" spans="1:10" x14ac:dyDescent="0.3">
      <c r="A53" s="16">
        <v>43880</v>
      </c>
      <c r="B53" s="2">
        <v>50</v>
      </c>
      <c r="C53" s="2">
        <f t="shared" si="0"/>
        <v>1.6989686410114044</v>
      </c>
      <c r="D53" s="4">
        <f t="shared" si="5"/>
        <v>540.92315714071037</v>
      </c>
      <c r="E53" s="4">
        <f t="shared" si="2"/>
        <v>540.92315714071037</v>
      </c>
      <c r="F53" s="21">
        <v>775</v>
      </c>
      <c r="G53" s="5">
        <f t="shared" si="3"/>
        <v>54791.96836297257</v>
      </c>
    </row>
    <row r="54" spans="1:10" x14ac:dyDescent="0.3">
      <c r="A54" s="16">
        <v>43881</v>
      </c>
      <c r="B54" s="2">
        <v>51</v>
      </c>
      <c r="C54" s="2">
        <f t="shared" si="0"/>
        <v>1.7075688395052184</v>
      </c>
      <c r="D54" s="4">
        <f t="shared" si="5"/>
        <v>440.14277908686796</v>
      </c>
      <c r="E54" s="4">
        <f t="shared" si="2"/>
        <v>440.14277908686796</v>
      </c>
      <c r="F54" s="21">
        <v>631</v>
      </c>
      <c r="G54" s="5">
        <f t="shared" si="3"/>
        <v>36426.478774684088</v>
      </c>
    </row>
    <row r="55" spans="1:10" x14ac:dyDescent="0.3">
      <c r="A55" s="16">
        <v>43882</v>
      </c>
      <c r="B55" s="2">
        <v>52</v>
      </c>
      <c r="C55" s="2">
        <f t="shared" si="0"/>
        <v>1.7160020327458261</v>
      </c>
      <c r="D55" s="4">
        <f t="shared" si="5"/>
        <v>355.21252597056116</v>
      </c>
      <c r="E55" s="4">
        <f t="shared" si="2"/>
        <v>355.21252597056116</v>
      </c>
      <c r="F55" s="21">
        <v>366</v>
      </c>
      <c r="G55" s="5">
        <f t="shared" si="3"/>
        <v>116.36959593581744</v>
      </c>
    </row>
    <row r="56" spans="1:10" x14ac:dyDescent="0.3">
      <c r="A56" s="16">
        <v>43883</v>
      </c>
      <c r="B56" s="2">
        <v>53</v>
      </c>
      <c r="C56" s="2">
        <f t="shared" si="0"/>
        <v>1.7242745834456068</v>
      </c>
      <c r="D56" s="4">
        <f t="shared" si="5"/>
        <v>284.48242741691848</v>
      </c>
      <c r="E56" s="4">
        <f t="shared" si="2"/>
        <v>284.48242741691848</v>
      </c>
      <c r="F56" s="21">
        <v>630</v>
      </c>
      <c r="G56" s="5">
        <f t="shared" si="3"/>
        <v>119382.392963705</v>
      </c>
    </row>
    <row r="57" spans="1:10" x14ac:dyDescent="0.3">
      <c r="A57" s="16">
        <v>43884</v>
      </c>
      <c r="B57" s="2">
        <v>54</v>
      </c>
      <c r="C57" s="2">
        <f t="shared" si="0"/>
        <v>1.7323924974855094</v>
      </c>
      <c r="D57" s="4">
        <f t="shared" si="5"/>
        <v>226.2111301337448</v>
      </c>
      <c r="E57" s="4">
        <f t="shared" si="2"/>
        <v>226.2111301337448</v>
      </c>
      <c r="F57" s="21">
        <v>398</v>
      </c>
      <c r="G57" s="5">
        <f t="shared" si="3"/>
        <v>29511.415809925162</v>
      </c>
      <c r="J57" s="4"/>
    </row>
    <row r="58" spans="1:10" x14ac:dyDescent="0.3">
      <c r="A58" s="16">
        <v>43885</v>
      </c>
      <c r="B58" s="2">
        <v>55</v>
      </c>
      <c r="C58" s="2">
        <f t="shared" si="0"/>
        <v>1.7403614501084077</v>
      </c>
      <c r="D58" s="4">
        <f t="shared" si="5"/>
        <v>178.67641492443843</v>
      </c>
      <c r="E58" s="4">
        <f t="shared" si="2"/>
        <v>178.67641492443843</v>
      </c>
      <c r="F58" s="21">
        <v>499</v>
      </c>
      <c r="G58" s="5">
        <f t="shared" si="3"/>
        <v>102607.19915566055</v>
      </c>
      <c r="J58" s="4"/>
    </row>
    <row r="59" spans="1:10" x14ac:dyDescent="0.3">
      <c r="A59" s="16">
        <v>43886</v>
      </c>
      <c r="B59" s="2">
        <v>56</v>
      </c>
      <c r="C59" s="2">
        <f t="shared" si="0"/>
        <v>1.7481868097522852</v>
      </c>
      <c r="D59" s="4">
        <f t="shared" si="5"/>
        <v>140.25050275833814</v>
      </c>
      <c r="E59" s="4">
        <f t="shared" si="2"/>
        <v>140.25050275833814</v>
      </c>
      <c r="F59" s="21">
        <v>401</v>
      </c>
      <c r="G59" s="5">
        <f t="shared" si="3"/>
        <v>67990.300311779429</v>
      </c>
      <c r="J59" s="4"/>
    </row>
    <row r="60" spans="1:10" x14ac:dyDescent="0.3">
      <c r="A60" s="16">
        <v>43887</v>
      </c>
      <c r="B60" s="2">
        <v>57</v>
      </c>
      <c r="C60" s="2">
        <f t="shared" si="0"/>
        <v>1.7558736597739373</v>
      </c>
      <c r="D60" s="4">
        <f t="shared" si="5"/>
        <v>109.44646731515073</v>
      </c>
      <c r="E60" s="4">
        <f t="shared" si="2"/>
        <v>109.44646731515073</v>
      </c>
      <c r="F60" s="21">
        <v>409</v>
      </c>
      <c r="G60" s="5">
        <f t="shared" si="3"/>
        <v>89732.318943973078</v>
      </c>
      <c r="J60" s="4"/>
    </row>
    <row r="61" spans="1:10" x14ac:dyDescent="0.3">
      <c r="A61" s="16">
        <v>43888</v>
      </c>
      <c r="B61" s="2">
        <v>58</v>
      </c>
      <c r="C61" s="2">
        <f t="shared" si="0"/>
        <v>1.7634268182833517</v>
      </c>
      <c r="D61" s="4">
        <f t="shared" si="5"/>
        <v>84.942185065269683</v>
      </c>
      <c r="E61" s="4">
        <f t="shared" si="2"/>
        <v>84.942185065269683</v>
      </c>
      <c r="F61" s="21">
        <v>318</v>
      </c>
      <c r="G61" s="5">
        <f t="shared" si="3"/>
        <v>54315.945102151003</v>
      </c>
    </row>
    <row r="62" spans="1:10" x14ac:dyDescent="0.3">
      <c r="A62" s="16">
        <v>43889</v>
      </c>
      <c r="B62" s="2">
        <v>59</v>
      </c>
      <c r="C62" s="2">
        <f t="shared" si="0"/>
        <v>1.7708508562825782</v>
      </c>
      <c r="D62" s="4">
        <f t="shared" si="5"/>
        <v>65.587746215493112</v>
      </c>
      <c r="E62" s="4">
        <f t="shared" si="2"/>
        <v>65.587746215493112</v>
      </c>
      <c r="F62" s="21"/>
      <c r="G62" s="12"/>
    </row>
    <row r="63" spans="1:10" x14ac:dyDescent="0.3">
      <c r="A63" s="16">
        <v>43890</v>
      </c>
      <c r="B63" s="2">
        <v>60</v>
      </c>
      <c r="C63" s="2">
        <f t="shared" si="0"/>
        <v>1.7781501142800955</v>
      </c>
      <c r="D63" s="4">
        <f t="shared" si="5"/>
        <v>50.40141115496246</v>
      </c>
      <c r="E63" s="4">
        <f t="shared" si="2"/>
        <v>50.40141115496246</v>
      </c>
      <c r="F63" s="21"/>
      <c r="G63" s="13"/>
    </row>
    <row r="64" spans="1:10" x14ac:dyDescent="0.3">
      <c r="A64" s="16">
        <v>43891</v>
      </c>
      <c r="B64" s="2">
        <v>61</v>
      </c>
      <c r="C64" s="2">
        <f t="shared" si="0"/>
        <v>1.7853287175318913</v>
      </c>
      <c r="D64" s="4">
        <f t="shared" si="5"/>
        <v>38.558236770546721</v>
      </c>
      <c r="E64" s="4">
        <f t="shared" si="2"/>
        <v>38.558236770546721</v>
      </c>
      <c r="F64" s="21"/>
      <c r="G64" s="13"/>
    </row>
    <row r="65" spans="1:7" x14ac:dyDescent="0.3">
      <c r="A65" s="16">
        <v>43892</v>
      </c>
      <c r="B65" s="2">
        <v>62</v>
      </c>
      <c r="C65" s="2">
        <f t="shared" si="0"/>
        <v>1.7923905900432537</v>
      </c>
      <c r="D65" s="4">
        <f t="shared" si="5"/>
        <v>29.374552839866531</v>
      </c>
      <c r="E65" s="4">
        <f t="shared" si="2"/>
        <v>29.374552839866531</v>
      </c>
      <c r="F65" s="21"/>
      <c r="G65" s="12"/>
    </row>
    <row r="66" spans="1:7" x14ac:dyDescent="0.3">
      <c r="A66" s="16">
        <v>43893</v>
      </c>
      <c r="B66" s="2">
        <v>63</v>
      </c>
      <c r="C66" s="2">
        <f t="shared" si="0"/>
        <v>1.7993394674502698</v>
      </c>
      <c r="D66" s="4">
        <f t="shared" si="5"/>
        <v>22.290620949178624</v>
      </c>
      <c r="E66" s="4">
        <f t="shared" si="2"/>
        <v>22.290620949178624</v>
      </c>
      <c r="F66" s="21"/>
    </row>
    <row r="67" spans="1:7" x14ac:dyDescent="0.3">
      <c r="A67" s="16">
        <v>43894</v>
      </c>
      <c r="B67" s="2">
        <v>64</v>
      </c>
      <c r="C67" s="2">
        <f t="shared" si="0"/>
        <v>1.8061789088868978</v>
      </c>
      <c r="D67" s="4">
        <f t="shared" si="5"/>
        <v>16.853095101012521</v>
      </c>
      <c r="E67" s="4">
        <f t="shared" si="2"/>
        <v>16.853095101012521</v>
      </c>
      <c r="F67" s="21"/>
    </row>
    <row r="68" spans="1:7" x14ac:dyDescent="0.3">
      <c r="A68" s="16">
        <v>43895</v>
      </c>
      <c r="B68" s="2">
        <v>65</v>
      </c>
      <c r="C68" s="2">
        <f t="shared" si="0"/>
        <v>1.8129123079319935</v>
      </c>
      <c r="D68" s="4">
        <f t="shared" si="5"/>
        <v>12.698333858169878</v>
      </c>
      <c r="E68" s="4">
        <f t="shared" si="2"/>
        <v>12.698333858169878</v>
      </c>
      <c r="F68" s="21"/>
    </row>
    <row r="69" spans="1:7" x14ac:dyDescent="0.3">
      <c r="A69" s="16">
        <v>43896</v>
      </c>
      <c r="B69" s="2">
        <v>66</v>
      </c>
      <c r="C69" s="2">
        <f t="shared" ref="C69:C81" si="6">LOG(B69-$C$2)</f>
        <v>1.8195429027205841</v>
      </c>
      <c r="D69" s="4">
        <f t="shared" si="5"/>
        <v>9.5371804407104026</v>
      </c>
      <c r="E69" s="4">
        <f t="shared" ref="E69:E81" si="7">IFERROR(D69,0)</f>
        <v>9.5371804407104026</v>
      </c>
      <c r="F69" s="21"/>
    </row>
    <row r="70" spans="1:7" x14ac:dyDescent="0.3">
      <c r="A70" s="16">
        <v>43897</v>
      </c>
      <c r="B70" s="2">
        <v>67</v>
      </c>
      <c r="C70" s="2">
        <f t="shared" si="6"/>
        <v>1.826073785294803</v>
      </c>
      <c r="D70" s="4">
        <f t="shared" si="5"/>
        <v>7.1415122421700037</v>
      </c>
      <c r="E70" s="4">
        <f t="shared" si="7"/>
        <v>7.1415122421700037</v>
      </c>
      <c r="F70" s="21"/>
    </row>
    <row r="71" spans="1:7" x14ac:dyDescent="0.3">
      <c r="A71" s="16">
        <v>43898</v>
      </c>
      <c r="B71" s="2">
        <v>68</v>
      </c>
      <c r="C71" s="2">
        <f t="shared" si="6"/>
        <v>1.8325079102620834</v>
      </c>
      <c r="D71" s="4">
        <f t="shared" si="5"/>
        <v>5.3326437020769379</v>
      </c>
      <c r="E71" s="4">
        <f t="shared" si="7"/>
        <v>5.3326437020769379</v>
      </c>
      <c r="F71" s="21"/>
    </row>
    <row r="72" spans="1:7" x14ac:dyDescent="0.3">
      <c r="A72" s="16">
        <v>43899</v>
      </c>
      <c r="B72" s="2">
        <v>69</v>
      </c>
      <c r="C72" s="2">
        <f t="shared" si="6"/>
        <v>1.8388481028212951</v>
      </c>
      <c r="D72" s="4">
        <f t="shared" si="5"/>
        <v>3.9715252617584014</v>
      </c>
      <c r="E72" s="4">
        <f t="shared" si="7"/>
        <v>3.9715252617584014</v>
      </c>
      <c r="F72" s="21"/>
    </row>
    <row r="73" spans="1:7" x14ac:dyDescent="0.3">
      <c r="A73" s="16">
        <v>43900</v>
      </c>
      <c r="B73" s="2">
        <v>70</v>
      </c>
      <c r="C73" s="2">
        <f t="shared" si="6"/>
        <v>1.8450970662113975</v>
      </c>
      <c r="D73" s="4">
        <f t="shared" si="5"/>
        <v>2.9505971363959862</v>
      </c>
      <c r="E73" s="4">
        <f t="shared" si="7"/>
        <v>2.9505971363959862</v>
      </c>
      <c r="F73" s="21"/>
    </row>
    <row r="74" spans="1:7" x14ac:dyDescent="0.3">
      <c r="A74" s="16">
        <v>43901</v>
      </c>
      <c r="B74" s="2">
        <v>71</v>
      </c>
      <c r="C74" s="2">
        <f t="shared" si="6"/>
        <v>1.8512573886317645</v>
      </c>
      <c r="D74" s="4">
        <f t="shared" si="5"/>
        <v>2.1871137030339156</v>
      </c>
      <c r="E74" s="4">
        <f t="shared" si="7"/>
        <v>2.1871137030339156</v>
      </c>
      <c r="F74" s="21"/>
    </row>
    <row r="75" spans="1:7" x14ac:dyDescent="0.3">
      <c r="A75" s="16">
        <v>43902</v>
      </c>
      <c r="B75" s="2">
        <v>72</v>
      </c>
      <c r="C75" s="2">
        <f t="shared" si="6"/>
        <v>1.8573315496785181</v>
      </c>
      <c r="D75" s="4">
        <f t="shared" si="5"/>
        <v>1.6177394638295641</v>
      </c>
      <c r="E75" s="4">
        <f t="shared" si="7"/>
        <v>1.6177394638295641</v>
      </c>
      <c r="F75" s="21"/>
    </row>
    <row r="76" spans="1:7" x14ac:dyDescent="0.3">
      <c r="A76" s="16">
        <v>43903</v>
      </c>
      <c r="B76" s="2">
        <v>73</v>
      </c>
      <c r="C76" s="2">
        <f t="shared" si="6"/>
        <v>1.8633219263369352</v>
      </c>
      <c r="D76" s="4">
        <f t="shared" si="5"/>
        <v>1.1942208369232787</v>
      </c>
      <c r="E76" s="4">
        <f t="shared" si="7"/>
        <v>1.1942208369232787</v>
      </c>
      <c r="F76" s="21"/>
    </row>
    <row r="77" spans="1:7" s="10" customFormat="1" x14ac:dyDescent="0.3">
      <c r="A77" s="18">
        <v>43904</v>
      </c>
      <c r="B77" s="10">
        <v>74</v>
      </c>
      <c r="C77" s="10">
        <f t="shared" si="6"/>
        <v>1.8692307985661651</v>
      </c>
      <c r="D77" s="10">
        <f t="shared" si="5"/>
        <v>0.87995211178142108</v>
      </c>
      <c r="E77" s="10">
        <f t="shared" si="7"/>
        <v>0.87995211178142108</v>
      </c>
      <c r="F77" s="23"/>
      <c r="G77" s="6"/>
    </row>
    <row r="78" spans="1:7" x14ac:dyDescent="0.3">
      <c r="A78" s="16">
        <v>43905</v>
      </c>
      <c r="B78" s="2">
        <v>75</v>
      </c>
      <c r="C78" s="2">
        <f t="shared" si="6"/>
        <v>1.8750603545090994</v>
      </c>
      <c r="D78" s="4">
        <f t="shared" ref="D78:D81" si="8">$D$2*EXP(-((C78-$F$2)^2)/(2*$G$2))</f>
        <v>0.64727358784929745</v>
      </c>
      <c r="E78" s="4">
        <f t="shared" si="7"/>
        <v>0.64727358784929745</v>
      </c>
      <c r="F78" s="21"/>
    </row>
    <row r="79" spans="1:7" x14ac:dyDescent="0.3">
      <c r="A79" s="16">
        <v>43906</v>
      </c>
      <c r="B79" s="2">
        <v>76</v>
      </c>
      <c r="C79" s="2">
        <f t="shared" si="6"/>
        <v>1.8808126953571846</v>
      </c>
      <c r="D79" s="4">
        <f t="shared" si="8"/>
        <v>0.47536168455208094</v>
      </c>
      <c r="E79" s="4">
        <f t="shared" si="7"/>
        <v>0.47536168455208094</v>
      </c>
      <c r="F79" s="21"/>
    </row>
    <row r="80" spans="1:7" x14ac:dyDescent="0.3">
      <c r="A80" s="16">
        <v>43907</v>
      </c>
      <c r="B80" s="2">
        <v>77</v>
      </c>
      <c r="C80" s="2">
        <f t="shared" si="6"/>
        <v>1.8864898398972454</v>
      </c>
      <c r="D80" s="4">
        <f t="shared" si="8"/>
        <v>0.34859242404081742</v>
      </c>
      <c r="E80" s="4">
        <f t="shared" si="7"/>
        <v>0.34859242404081742</v>
      </c>
      <c r="F80" s="21"/>
    </row>
    <row r="81" spans="1:6" x14ac:dyDescent="0.3">
      <c r="A81" s="19">
        <v>43908</v>
      </c>
      <c r="B81" s="2">
        <v>78</v>
      </c>
      <c r="C81" s="2">
        <f t="shared" si="6"/>
        <v>1.892093728764938</v>
      </c>
      <c r="D81" s="4">
        <f t="shared" si="8"/>
        <v>0.25527982060766846</v>
      </c>
      <c r="E81" s="4">
        <f t="shared" si="7"/>
        <v>0.25527982060766846</v>
      </c>
      <c r="F81" s="24"/>
    </row>
  </sheetData>
  <phoneticPr fontId="4" type="noConversion"/>
  <conditionalFormatting sqref="E4:E81">
    <cfRule type="colorScale" priority="2">
      <colorScale>
        <cfvo type="num" val="0.5"/>
        <cfvo type="num" val="0.5"/>
        <cfvo type="max"/>
        <color rgb="FF63BE7B"/>
        <color rgb="FFFFEB84"/>
        <color rgb="FFF8696B"/>
      </colorScale>
    </cfRule>
  </conditionalFormatting>
  <conditionalFormatting sqref="E4:F81">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E4D8-7DC2-4592-863B-2BEAFBEB3CE7}">
  <dimension ref="A1:H81"/>
  <sheetViews>
    <sheetView workbookViewId="0">
      <selection sqref="A1:A1048576"/>
    </sheetView>
  </sheetViews>
  <sheetFormatPr defaultRowHeight="14.4" x14ac:dyDescent="0.3"/>
  <cols>
    <col min="1" max="1" width="11.21875" style="4" customWidth="1"/>
    <col min="2" max="3" width="8.88671875" style="2"/>
    <col min="4" max="4" width="12" style="4" bestFit="1" customWidth="1"/>
    <col min="5" max="5" width="12" style="4" customWidth="1"/>
    <col min="6" max="6" width="8.88671875" style="4"/>
    <col min="7" max="7" width="10.44140625" style="5" bestFit="1" customWidth="1"/>
    <col min="8" max="16384" width="8.88671875" style="4"/>
  </cols>
  <sheetData>
    <row r="1" spans="1:8" x14ac:dyDescent="0.3">
      <c r="C1" s="2" t="s">
        <v>3</v>
      </c>
      <c r="D1" s="4" t="s">
        <v>0</v>
      </c>
      <c r="F1" s="4" t="s">
        <v>1</v>
      </c>
      <c r="G1" s="5" t="s">
        <v>2</v>
      </c>
      <c r="H1" s="4" t="s">
        <v>4</v>
      </c>
    </row>
    <row r="2" spans="1:8" x14ac:dyDescent="0.3">
      <c r="C2" s="8">
        <v>4.2802616222485756</v>
      </c>
      <c r="D2" s="8">
        <v>1095.612429708897</v>
      </c>
      <c r="E2" s="8"/>
      <c r="F2" s="8">
        <v>1.475482155769581</v>
      </c>
      <c r="G2" s="9">
        <v>6.9744143628226764E-3</v>
      </c>
      <c r="H2" s="10">
        <f>SUM(G4:G56)</f>
        <v>127554.92266384748</v>
      </c>
    </row>
    <row r="3" spans="1:8" x14ac:dyDescent="0.3">
      <c r="A3" s="5" t="s">
        <v>8</v>
      </c>
      <c r="B3" s="2" t="s">
        <v>11</v>
      </c>
      <c r="C3" s="2" t="s">
        <v>10</v>
      </c>
      <c r="D3" s="4" t="s">
        <v>5</v>
      </c>
      <c r="E3" s="4" t="s">
        <v>6</v>
      </c>
      <c r="F3" s="4" t="s">
        <v>7</v>
      </c>
      <c r="G3" s="5" t="s">
        <v>9</v>
      </c>
    </row>
    <row r="4" spans="1:8" x14ac:dyDescent="0.3">
      <c r="A4" s="1">
        <v>43831</v>
      </c>
      <c r="B4" s="2">
        <v>1</v>
      </c>
      <c r="C4" s="2" t="e">
        <f>LOG(B4-$C$2)</f>
        <v>#NUM!</v>
      </c>
      <c r="D4" s="4" t="e">
        <f>$D$2*EXP(-((C4-$F$2)^2)/(2*$G$2))</f>
        <v>#NUM!</v>
      </c>
      <c r="E4" s="4">
        <f>IFERROR(D4,0)</f>
        <v>0</v>
      </c>
      <c r="F4" s="4">
        <v>0</v>
      </c>
      <c r="G4" s="5">
        <f t="shared" ref="G4:G57" si="0">(F4-E4)^2</f>
        <v>0</v>
      </c>
    </row>
    <row r="5" spans="1:8" x14ac:dyDescent="0.3">
      <c r="A5" s="1">
        <v>43832</v>
      </c>
      <c r="B5" s="2">
        <v>2</v>
      </c>
      <c r="C5" s="2" t="e">
        <f t="shared" ref="C5:C68" si="1">LOG(B5-$C$2)</f>
        <v>#NUM!</v>
      </c>
      <c r="D5" s="4" t="e">
        <f t="shared" ref="D5:D13" si="2">$D$2*EXP(-((C5-$F$2)^2)/(2*$G$2))</f>
        <v>#NUM!</v>
      </c>
      <c r="E5" s="4">
        <f t="shared" ref="E5:E68" si="3">IFERROR(D5,0)</f>
        <v>0</v>
      </c>
      <c r="F5" s="4">
        <v>0</v>
      </c>
      <c r="G5" s="5">
        <f t="shared" si="0"/>
        <v>0</v>
      </c>
    </row>
    <row r="6" spans="1:8" x14ac:dyDescent="0.3">
      <c r="A6" s="1">
        <v>43833</v>
      </c>
      <c r="B6" s="2">
        <v>3</v>
      </c>
      <c r="C6" s="2" t="e">
        <f t="shared" si="1"/>
        <v>#NUM!</v>
      </c>
      <c r="D6" s="4" t="e">
        <f t="shared" si="2"/>
        <v>#NUM!</v>
      </c>
      <c r="E6" s="4">
        <f t="shared" si="3"/>
        <v>0</v>
      </c>
      <c r="F6" s="4">
        <v>0</v>
      </c>
      <c r="G6" s="5">
        <f t="shared" si="0"/>
        <v>0</v>
      </c>
    </row>
    <row r="7" spans="1:8" x14ac:dyDescent="0.3">
      <c r="A7" s="1">
        <v>43834</v>
      </c>
      <c r="B7" s="2">
        <v>4</v>
      </c>
      <c r="C7" s="2" t="e">
        <f t="shared" si="1"/>
        <v>#NUM!</v>
      </c>
      <c r="D7" s="4" t="e">
        <f t="shared" si="2"/>
        <v>#NUM!</v>
      </c>
      <c r="E7" s="4">
        <f t="shared" si="3"/>
        <v>0</v>
      </c>
      <c r="F7" s="4">
        <v>0</v>
      </c>
      <c r="G7" s="5">
        <f t="shared" si="0"/>
        <v>0</v>
      </c>
    </row>
    <row r="8" spans="1:8" x14ac:dyDescent="0.3">
      <c r="A8" s="1">
        <v>43835</v>
      </c>
      <c r="B8" s="2">
        <v>5</v>
      </c>
      <c r="C8" s="2">
        <f t="shared" si="1"/>
        <v>-0.14282533932820832</v>
      </c>
      <c r="D8" s="4">
        <f t="shared" si="2"/>
        <v>3.1625774777720662E-79</v>
      </c>
      <c r="E8" s="4">
        <f t="shared" si="3"/>
        <v>3.1625774777720662E-79</v>
      </c>
      <c r="F8" s="4">
        <v>0</v>
      </c>
      <c r="G8" s="5">
        <f t="shared" si="0"/>
        <v>1.0001896302911125E-157</v>
      </c>
    </row>
    <row r="9" spans="1:8" x14ac:dyDescent="0.3">
      <c r="A9" s="1">
        <v>43836</v>
      </c>
      <c r="B9" s="2">
        <v>6</v>
      </c>
      <c r="C9" s="2">
        <f t="shared" si="1"/>
        <v>0.23546238310464254</v>
      </c>
      <c r="D9" s="4">
        <f t="shared" si="2"/>
        <v>1.4628769211901216E-45</v>
      </c>
      <c r="E9" s="4">
        <f t="shared" si="3"/>
        <v>1.4628769211901216E-45</v>
      </c>
      <c r="F9" s="4">
        <v>0</v>
      </c>
      <c r="G9" s="5">
        <f t="shared" si="0"/>
        <v>2.1400088865506894E-90</v>
      </c>
    </row>
    <row r="10" spans="1:8" x14ac:dyDescent="0.3">
      <c r="A10" s="1">
        <v>43837</v>
      </c>
      <c r="B10" s="2">
        <v>7</v>
      </c>
      <c r="C10" s="2">
        <f t="shared" si="1"/>
        <v>0.43452712956230433</v>
      </c>
      <c r="D10" s="4">
        <f t="shared" si="2"/>
        <v>2.0060557556361042E-31</v>
      </c>
      <c r="E10" s="4">
        <f t="shared" si="3"/>
        <v>2.0060557556361042E-31</v>
      </c>
      <c r="F10" s="4">
        <v>0</v>
      </c>
      <c r="G10" s="5">
        <f t="shared" si="0"/>
        <v>4.0242596947207412E-62</v>
      </c>
    </row>
    <row r="11" spans="1:8" x14ac:dyDescent="0.3">
      <c r="A11" s="1">
        <v>43838</v>
      </c>
      <c r="B11" s="2">
        <v>8</v>
      </c>
      <c r="C11" s="2">
        <f t="shared" si="1"/>
        <v>0.570512395501658</v>
      </c>
      <c r="D11" s="4">
        <f t="shared" si="2"/>
        <v>3.4765842145589586E-23</v>
      </c>
      <c r="E11" s="4">
        <f t="shared" si="3"/>
        <v>3.4765842145589586E-23</v>
      </c>
      <c r="F11" s="4">
        <v>0</v>
      </c>
      <c r="G11" s="5">
        <f t="shared" si="0"/>
        <v>1.208663780092053E-45</v>
      </c>
    </row>
    <row r="12" spans="1:8" x14ac:dyDescent="0.3">
      <c r="A12" s="1">
        <v>43839</v>
      </c>
      <c r="B12" s="2">
        <v>9</v>
      </c>
      <c r="C12" s="2">
        <f t="shared" si="1"/>
        <v>0.67391792570020304</v>
      </c>
      <c r="D12" s="4">
        <f t="shared" si="2"/>
        <v>1.0848333984394169E-17</v>
      </c>
      <c r="E12" s="4">
        <f t="shared" si="3"/>
        <v>1.0848333984394169E-17</v>
      </c>
      <c r="F12" s="4">
        <v>0</v>
      </c>
      <c r="G12" s="5">
        <f t="shared" si="0"/>
        <v>1.1768635023696147E-34</v>
      </c>
    </row>
    <row r="13" spans="1:8" x14ac:dyDescent="0.3">
      <c r="A13" s="1">
        <v>43840</v>
      </c>
      <c r="B13" s="2">
        <v>10</v>
      </c>
      <c r="C13" s="2">
        <f t="shared" si="1"/>
        <v>0.75737616451026402</v>
      </c>
      <c r="D13" s="4">
        <f t="shared" si="2"/>
        <v>9.6419095464547767E-14</v>
      </c>
      <c r="E13" s="4">
        <f t="shared" si="3"/>
        <v>9.6419095464547767E-14</v>
      </c>
      <c r="F13" s="4">
        <v>0</v>
      </c>
      <c r="G13" s="5">
        <f t="shared" si="0"/>
        <v>9.2966419702015762E-27</v>
      </c>
    </row>
    <row r="14" spans="1:8" x14ac:dyDescent="0.3">
      <c r="A14" s="1">
        <v>43841</v>
      </c>
      <c r="B14" s="2">
        <v>11</v>
      </c>
      <c r="C14" s="2">
        <f t="shared" si="1"/>
        <v>0.82735236482306651</v>
      </c>
      <c r="D14" s="4">
        <f t="shared" ref="D14:D45" si="4">$D$2*EXP(-((C14-$F$2)^2)/(2*$G$2))</f>
        <v>9.1364498785016018E-11</v>
      </c>
      <c r="E14" s="4">
        <f t="shared" si="3"/>
        <v>9.1364498785016018E-11</v>
      </c>
      <c r="F14" s="4">
        <v>0</v>
      </c>
      <c r="G14" s="5">
        <f t="shared" si="0"/>
        <v>8.3474716382371927E-21</v>
      </c>
    </row>
    <row r="15" spans="1:8" x14ac:dyDescent="0.3">
      <c r="A15" s="1">
        <v>43842</v>
      </c>
      <c r="B15" s="2">
        <v>12</v>
      </c>
      <c r="C15" s="2">
        <f t="shared" si="1"/>
        <v>0.8876025823274214</v>
      </c>
      <c r="D15" s="4">
        <f t="shared" si="4"/>
        <v>1.9027575160379693E-8</v>
      </c>
      <c r="E15" s="4">
        <f t="shared" si="3"/>
        <v>1.9027575160379693E-8</v>
      </c>
      <c r="F15" s="4">
        <v>0</v>
      </c>
      <c r="G15" s="5">
        <f t="shared" si="0"/>
        <v>3.6204861648389833E-16</v>
      </c>
    </row>
    <row r="16" spans="1:8" x14ac:dyDescent="0.3">
      <c r="A16" s="1">
        <v>43843</v>
      </c>
      <c r="B16" s="2">
        <v>13</v>
      </c>
      <c r="C16" s="2">
        <f t="shared" si="1"/>
        <v>0.94050345479456321</v>
      </c>
      <c r="D16" s="4">
        <f t="shared" si="4"/>
        <v>1.3452355258226039E-6</v>
      </c>
      <c r="E16" s="4">
        <f t="shared" si="3"/>
        <v>1.3452355258226039E-6</v>
      </c>
      <c r="F16" s="4">
        <v>0</v>
      </c>
      <c r="G16" s="5">
        <f t="shared" si="0"/>
        <v>1.8096586199352177E-12</v>
      </c>
    </row>
    <row r="17" spans="1:7" x14ac:dyDescent="0.3">
      <c r="A17" s="1">
        <v>43844</v>
      </c>
      <c r="B17" s="2">
        <v>14</v>
      </c>
      <c r="C17" s="2">
        <f t="shared" si="1"/>
        <v>0.98765457535548939</v>
      </c>
      <c r="D17" s="4">
        <f t="shared" si="4"/>
        <v>4.2689520579250061E-5</v>
      </c>
      <c r="E17" s="4">
        <f t="shared" si="3"/>
        <v>4.2689520579250061E-5</v>
      </c>
      <c r="F17" s="4">
        <v>0</v>
      </c>
      <c r="G17" s="5">
        <f t="shared" si="0"/>
        <v>1.8223951672862144E-9</v>
      </c>
    </row>
    <row r="18" spans="1:7" x14ac:dyDescent="0.3">
      <c r="A18" s="1">
        <v>43845</v>
      </c>
      <c r="B18" s="2">
        <v>15</v>
      </c>
      <c r="C18" s="2">
        <f t="shared" si="1"/>
        <v>1.0301841862443084</v>
      </c>
      <c r="D18" s="4">
        <f t="shared" si="4"/>
        <v>7.3438150951717432E-4</v>
      </c>
      <c r="E18" s="4">
        <f t="shared" si="3"/>
        <v>7.3438150951717432E-4</v>
      </c>
      <c r="F18" s="4">
        <v>0</v>
      </c>
      <c r="G18" s="5">
        <f t="shared" si="0"/>
        <v>5.3931620152072364E-7</v>
      </c>
    </row>
    <row r="19" spans="1:7" x14ac:dyDescent="0.3">
      <c r="A19" s="1">
        <v>43846</v>
      </c>
      <c r="B19" s="2">
        <v>16</v>
      </c>
      <c r="C19" s="2">
        <f t="shared" si="1"/>
        <v>1.0689179169408531</v>
      </c>
      <c r="D19" s="4">
        <f t="shared" si="4"/>
        <v>7.8206088923127234E-3</v>
      </c>
      <c r="E19" s="4">
        <f t="shared" si="3"/>
        <v>7.8206088923127234E-3</v>
      </c>
      <c r="F19" s="4">
        <v>0</v>
      </c>
      <c r="G19" s="5">
        <f t="shared" si="0"/>
        <v>6.1161923446520849E-5</v>
      </c>
    </row>
    <row r="20" spans="1:7" x14ac:dyDescent="0.3">
      <c r="A20" s="1">
        <v>43847</v>
      </c>
      <c r="B20" s="2">
        <v>17</v>
      </c>
      <c r="C20" s="2">
        <f t="shared" si="1"/>
        <v>1.1044781787442046</v>
      </c>
      <c r="D20" s="4">
        <f t="shared" si="4"/>
        <v>5.677213643451598E-2</v>
      </c>
      <c r="E20" s="4">
        <f t="shared" si="3"/>
        <v>5.677213643451598E-2</v>
      </c>
      <c r="F20" s="4">
        <v>0</v>
      </c>
      <c r="G20" s="5">
        <f t="shared" si="0"/>
        <v>3.2230754753392967E-3</v>
      </c>
    </row>
    <row r="21" spans="1:7" x14ac:dyDescent="0.3">
      <c r="A21" s="1">
        <v>43848</v>
      </c>
      <c r="B21" s="2">
        <v>18</v>
      </c>
      <c r="C21" s="2">
        <f t="shared" si="1"/>
        <v>1.1373458298705714</v>
      </c>
      <c r="D21" s="4">
        <f t="shared" si="4"/>
        <v>0.30186933772985414</v>
      </c>
      <c r="E21" s="4">
        <f t="shared" si="3"/>
        <v>0.30186933772985414</v>
      </c>
      <c r="F21" s="4">
        <v>0</v>
      </c>
      <c r="G21" s="5">
        <f t="shared" si="0"/>
        <v>9.1125097061460741E-2</v>
      </c>
    </row>
    <row r="22" spans="1:7" s="7" customFormat="1" x14ac:dyDescent="0.3">
      <c r="A22" s="14">
        <v>43849</v>
      </c>
      <c r="B22" s="7">
        <v>19</v>
      </c>
      <c r="C22" s="7">
        <f t="shared" si="1"/>
        <v>1.1679000911082313</v>
      </c>
      <c r="D22" s="7">
        <f t="shared" si="4"/>
        <v>1.2419157183838878</v>
      </c>
      <c r="E22" s="7">
        <f t="shared" si="3"/>
        <v>1.2419157183838878</v>
      </c>
      <c r="F22" s="7">
        <v>0</v>
      </c>
      <c r="G22" s="11">
        <f t="shared" si="0"/>
        <v>1.5423546515689681</v>
      </c>
    </row>
    <row r="23" spans="1:7" x14ac:dyDescent="0.3">
      <c r="A23" s="1">
        <v>43850</v>
      </c>
      <c r="B23" s="2">
        <v>20</v>
      </c>
      <c r="C23" s="2">
        <f t="shared" si="1"/>
        <v>1.19644531383797</v>
      </c>
      <c r="D23" s="4">
        <f t="shared" si="4"/>
        <v>4.125248807932608</v>
      </c>
      <c r="E23" s="4">
        <f t="shared" si="3"/>
        <v>4.125248807932608</v>
      </c>
      <c r="F23" s="4">
        <v>12</v>
      </c>
      <c r="G23" s="5">
        <f t="shared" si="0"/>
        <v>62.01170633696681</v>
      </c>
    </row>
    <row r="24" spans="1:7" x14ac:dyDescent="0.3">
      <c r="A24" s="1">
        <v>43851</v>
      </c>
      <c r="B24" s="2">
        <v>21</v>
      </c>
      <c r="C24" s="2">
        <f t="shared" si="1"/>
        <v>1.2232294775295622</v>
      </c>
      <c r="D24" s="4">
        <f t="shared" si="4"/>
        <v>11.442037848092051</v>
      </c>
      <c r="E24" s="4">
        <f t="shared" si="3"/>
        <v>11.442037848092051</v>
      </c>
      <c r="F24" s="4">
        <v>0</v>
      </c>
      <c r="G24" s="5">
        <f t="shared" si="0"/>
        <v>130.92023011717097</v>
      </c>
    </row>
    <row r="25" spans="1:7" x14ac:dyDescent="0.3">
      <c r="A25" s="1">
        <v>43852</v>
      </c>
      <c r="B25" s="2">
        <v>22</v>
      </c>
      <c r="C25" s="2">
        <f t="shared" si="1"/>
        <v>1.2484573054777999</v>
      </c>
      <c r="D25" s="4">
        <f t="shared" si="4"/>
        <v>27.224427168548008</v>
      </c>
      <c r="E25" s="4">
        <f t="shared" si="3"/>
        <v>27.224427168548008</v>
      </c>
      <c r="F25" s="4">
        <v>7</v>
      </c>
      <c r="G25" s="5">
        <f t="shared" si="0"/>
        <v>409.02745429590277</v>
      </c>
    </row>
    <row r="26" spans="1:7" x14ac:dyDescent="0.3">
      <c r="A26" s="1">
        <v>43853</v>
      </c>
      <c r="B26" s="2">
        <v>23</v>
      </c>
      <c r="C26" s="2">
        <f t="shared" si="1"/>
        <v>1.2722997748565275</v>
      </c>
      <c r="D26" s="4">
        <f t="shared" si="4"/>
        <v>56.795648934289694</v>
      </c>
      <c r="E26" s="4">
        <f t="shared" si="3"/>
        <v>56.795648934289694</v>
      </c>
      <c r="F26" s="4">
        <v>35</v>
      </c>
      <c r="G26" s="5">
        <f t="shared" si="0"/>
        <v>475.05031246680352</v>
      </c>
    </row>
    <row r="27" spans="1:7" x14ac:dyDescent="0.3">
      <c r="A27" s="1">
        <v>43854</v>
      </c>
      <c r="B27" s="2">
        <v>24</v>
      </c>
      <c r="C27" s="2">
        <f t="shared" si="1"/>
        <v>1.2949011488479611</v>
      </c>
      <c r="D27" s="4">
        <f t="shared" si="4"/>
        <v>105.77074036652446</v>
      </c>
      <c r="E27" s="4">
        <f t="shared" si="3"/>
        <v>105.77074036652446</v>
      </c>
      <c r="F27" s="4">
        <v>103</v>
      </c>
      <c r="G27" s="5">
        <f t="shared" si="0"/>
        <v>7.677002178688122</v>
      </c>
    </row>
    <row r="28" spans="1:7" x14ac:dyDescent="0.3">
      <c r="A28" s="1">
        <v>43855</v>
      </c>
      <c r="B28" s="2">
        <v>25</v>
      </c>
      <c r="C28" s="2">
        <f t="shared" si="1"/>
        <v>1.3163842673948061</v>
      </c>
      <c r="D28" s="4">
        <f t="shared" si="4"/>
        <v>178.47102007468959</v>
      </c>
      <c r="E28" s="4">
        <f t="shared" si="3"/>
        <v>178.47102007468959</v>
      </c>
      <c r="F28" s="4">
        <v>277</v>
      </c>
      <c r="G28" s="5">
        <f t="shared" si="0"/>
        <v>9707.9598851222217</v>
      </c>
    </row>
    <row r="29" spans="1:7" x14ac:dyDescent="0.3">
      <c r="A29" s="1">
        <v>43856</v>
      </c>
      <c r="B29" s="2">
        <v>26</v>
      </c>
      <c r="C29" s="2">
        <f t="shared" si="1"/>
        <v>1.3368545897113213</v>
      </c>
      <c r="D29" s="4">
        <f t="shared" si="4"/>
        <v>276.26131810264962</v>
      </c>
      <c r="E29" s="4">
        <f t="shared" si="3"/>
        <v>276.26131810264962</v>
      </c>
      <c r="F29" s="4">
        <v>291</v>
      </c>
      <c r="G29" s="5">
        <f t="shared" si="0"/>
        <v>217.22874407128364</v>
      </c>
    </row>
    <row r="30" spans="1:7" x14ac:dyDescent="0.3">
      <c r="A30" s="1">
        <v>43857</v>
      </c>
      <c r="B30" s="2">
        <v>27</v>
      </c>
      <c r="C30" s="2">
        <f t="shared" si="1"/>
        <v>1.3564033260815394</v>
      </c>
      <c r="D30" s="4">
        <f t="shared" si="4"/>
        <v>396.43521224873865</v>
      </c>
      <c r="E30" s="4">
        <f t="shared" si="3"/>
        <v>396.43521224873865</v>
      </c>
      <c r="F30" s="4">
        <v>399</v>
      </c>
      <c r="G30" s="5">
        <f t="shared" si="0"/>
        <v>6.578136209020248</v>
      </c>
    </row>
    <row r="31" spans="1:7" x14ac:dyDescent="0.3">
      <c r="A31" s="1">
        <v>43858</v>
      </c>
      <c r="B31" s="2">
        <v>28</v>
      </c>
      <c r="C31" s="2">
        <f t="shared" si="1"/>
        <v>1.3751098945688902</v>
      </c>
      <c r="D31" s="4">
        <f t="shared" si="4"/>
        <v>532.09138459305927</v>
      </c>
      <c r="E31" s="4">
        <f t="shared" si="3"/>
        <v>532.09138459305927</v>
      </c>
      <c r="F31" s="4">
        <v>525</v>
      </c>
      <c r="G31" s="5">
        <f t="shared" si="0"/>
        <v>50.287735446678447</v>
      </c>
    </row>
    <row r="32" spans="1:7" x14ac:dyDescent="0.3">
      <c r="A32" s="1">
        <v>43859</v>
      </c>
      <c r="B32" s="2">
        <v>29</v>
      </c>
      <c r="C32" s="2">
        <f t="shared" si="1"/>
        <v>1.3930438700696846</v>
      </c>
      <c r="D32" s="4">
        <f t="shared" si="4"/>
        <v>673.07336126677455</v>
      </c>
      <c r="E32" s="4">
        <f t="shared" si="3"/>
        <v>673.07336126677455</v>
      </c>
      <c r="F32" s="4">
        <v>646</v>
      </c>
      <c r="G32" s="5">
        <f t="shared" si="0"/>
        <v>732.96689028128867</v>
      </c>
    </row>
    <row r="33" spans="1:7" x14ac:dyDescent="0.3">
      <c r="A33" s="1">
        <v>43860</v>
      </c>
      <c r="B33" s="2">
        <v>30</v>
      </c>
      <c r="C33" s="2">
        <f t="shared" si="1"/>
        <v>1.4102665466131186</v>
      </c>
      <c r="D33" s="4">
        <f t="shared" si="4"/>
        <v>807.67779059101304</v>
      </c>
      <c r="E33" s="4">
        <f t="shared" si="3"/>
        <v>807.67779059101304</v>
      </c>
      <c r="F33" s="4">
        <v>842</v>
      </c>
      <c r="G33" s="5">
        <f t="shared" si="0"/>
        <v>1178.0140587143533</v>
      </c>
    </row>
    <row r="34" spans="1:7" x14ac:dyDescent="0.3">
      <c r="A34" s="1">
        <v>43861</v>
      </c>
      <c r="B34" s="2">
        <v>31</v>
      </c>
      <c r="C34" s="2">
        <f t="shared" si="1"/>
        <v>1.4268322014960548</v>
      </c>
      <c r="D34" s="4">
        <f t="shared" si="4"/>
        <v>924.62676559072588</v>
      </c>
      <c r="E34" s="4">
        <f t="shared" si="3"/>
        <v>924.62676559072588</v>
      </c>
      <c r="F34" s="4">
        <v>771</v>
      </c>
      <c r="G34" s="5">
        <f t="shared" si="0"/>
        <v>23601.183105867836</v>
      </c>
    </row>
    <row r="35" spans="1:7" x14ac:dyDescent="0.3">
      <c r="A35" s="1">
        <v>43862</v>
      </c>
      <c r="B35" s="2">
        <v>32</v>
      </c>
      <c r="C35" s="2">
        <f t="shared" si="1"/>
        <v>1.4427891270351847</v>
      </c>
      <c r="D35" s="4">
        <f t="shared" si="4"/>
        <v>1014.796536673335</v>
      </c>
      <c r="E35" s="4">
        <f t="shared" si="3"/>
        <v>1014.796536673335</v>
      </c>
      <c r="F35" s="4">
        <v>1027</v>
      </c>
      <c r="G35" s="5">
        <f t="shared" si="0"/>
        <v>148.92451716525693</v>
      </c>
    </row>
    <row r="36" spans="1:7" x14ac:dyDescent="0.3">
      <c r="A36" s="1">
        <v>43863</v>
      </c>
      <c r="B36" s="2">
        <v>33</v>
      </c>
      <c r="C36" s="2">
        <f t="shared" si="1"/>
        <v>1.4581804793858473</v>
      </c>
      <c r="D36" s="4">
        <f t="shared" si="4"/>
        <v>1072.3506019000888</v>
      </c>
      <c r="E36" s="4">
        <f t="shared" si="3"/>
        <v>1072.3506019000888</v>
      </c>
      <c r="F36" s="4">
        <v>1070</v>
      </c>
      <c r="G36" s="5">
        <f t="shared" si="0"/>
        <v>5.5253292927010982</v>
      </c>
    </row>
    <row r="37" spans="1:7" x14ac:dyDescent="0.3">
      <c r="A37" s="1">
        <v>43864</v>
      </c>
      <c r="B37" s="2">
        <v>34</v>
      </c>
      <c r="C37" s="2">
        <f t="shared" si="1"/>
        <v>1.4730449820199307</v>
      </c>
      <c r="D37" s="4">
        <f t="shared" si="4"/>
        <v>1095.1459854756149</v>
      </c>
      <c r="E37" s="4">
        <f t="shared" si="3"/>
        <v>1095.1459854756149</v>
      </c>
      <c r="F37" s="4">
        <v>1103</v>
      </c>
      <c r="G37" s="5">
        <f t="shared" si="0"/>
        <v>61.685544149251996</v>
      </c>
    </row>
    <row r="38" spans="1:7" x14ac:dyDescent="0.3">
      <c r="A38" s="1">
        <v>43865</v>
      </c>
      <c r="B38" s="2">
        <v>35</v>
      </c>
      <c r="C38" s="2">
        <f t="shared" si="1"/>
        <v>1.4874175127402451</v>
      </c>
      <c r="D38" s="4">
        <f t="shared" si="4"/>
        <v>1084.4804014456765</v>
      </c>
      <c r="E38" s="4">
        <f t="shared" si="3"/>
        <v>1084.4804014456765</v>
      </c>
      <c r="F38" s="4">
        <v>1189</v>
      </c>
      <c r="G38" s="5">
        <f t="shared" si="0"/>
        <v>10924.346481956936</v>
      </c>
    </row>
    <row r="39" spans="1:7" x14ac:dyDescent="0.3">
      <c r="A39" s="1">
        <v>43866</v>
      </c>
      <c r="B39" s="2">
        <v>36</v>
      </c>
      <c r="C39" s="2">
        <f t="shared" si="1"/>
        <v>1.5013295966289373</v>
      </c>
      <c r="D39" s="4">
        <f t="shared" si="4"/>
        <v>1044.3740507814678</v>
      </c>
      <c r="E39" s="4">
        <f t="shared" si="3"/>
        <v>1044.3740507814678</v>
      </c>
      <c r="F39" s="4">
        <v>1221</v>
      </c>
      <c r="G39" s="5">
        <f t="shared" si="0"/>
        <v>31196.725937347532</v>
      </c>
    </row>
    <row r="40" spans="1:7" x14ac:dyDescent="0.3">
      <c r="A40" s="1">
        <v>43867</v>
      </c>
      <c r="B40" s="2">
        <v>37</v>
      </c>
      <c r="C40" s="2">
        <f t="shared" si="1"/>
        <v>1.5148098224579301</v>
      </c>
      <c r="D40" s="4">
        <f t="shared" si="4"/>
        <v>980.62233247375718</v>
      </c>
      <c r="E40" s="4">
        <f t="shared" si="3"/>
        <v>980.62233247375718</v>
      </c>
      <c r="F40" s="4">
        <v>946</v>
      </c>
      <c r="G40" s="5">
        <f t="shared" si="0"/>
        <v>1198.7059059233811</v>
      </c>
    </row>
    <row r="41" spans="1:7" x14ac:dyDescent="0.3">
      <c r="A41" s="1">
        <v>43868</v>
      </c>
      <c r="B41" s="2">
        <v>38</v>
      </c>
      <c r="C41" s="2">
        <f t="shared" si="1"/>
        <v>1.5278841963934024</v>
      </c>
      <c r="D41" s="4">
        <f t="shared" si="4"/>
        <v>899.83215290726332</v>
      </c>
      <c r="E41" s="4">
        <f t="shared" si="3"/>
        <v>899.83215290726332</v>
      </c>
      <c r="F41" s="4">
        <v>856</v>
      </c>
      <c r="G41" s="5">
        <f t="shared" si="0"/>
        <v>1921.2576284857123</v>
      </c>
    </row>
    <row r="42" spans="1:7" x14ac:dyDescent="0.3">
      <c r="A42" s="1">
        <v>43869</v>
      </c>
      <c r="B42" s="2">
        <v>39</v>
      </c>
      <c r="C42" s="2">
        <f t="shared" si="1"/>
        <v>1.5405764439950367</v>
      </c>
      <c r="D42" s="4">
        <f t="shared" si="4"/>
        <v>808.59371507784772</v>
      </c>
      <c r="E42" s="4">
        <f t="shared" si="3"/>
        <v>808.59371507784772</v>
      </c>
      <c r="F42" s="4">
        <v>682</v>
      </c>
      <c r="G42" s="5">
        <f t="shared" si="0"/>
        <v>16025.968697211289</v>
      </c>
    </row>
    <row r="43" spans="1:7" x14ac:dyDescent="0.3">
      <c r="A43" s="1">
        <v>43870</v>
      </c>
      <c r="B43" s="2">
        <v>40</v>
      </c>
      <c r="C43" s="2">
        <f t="shared" si="1"/>
        <v>1.5529082693230318</v>
      </c>
      <c r="D43" s="4">
        <f t="shared" si="4"/>
        <v>712.86902756428924</v>
      </c>
      <c r="E43" s="4">
        <f t="shared" si="3"/>
        <v>712.86902756428924</v>
      </c>
      <c r="F43" s="4">
        <v>697</v>
      </c>
      <c r="G43" s="5">
        <f t="shared" si="0"/>
        <v>251.82603583617168</v>
      </c>
    </row>
    <row r="44" spans="1:7" x14ac:dyDescent="0.3">
      <c r="A44" s="1">
        <v>43871</v>
      </c>
      <c r="B44" s="2">
        <v>41</v>
      </c>
      <c r="C44" s="2">
        <f t="shared" si="1"/>
        <v>1.5648995782616759</v>
      </c>
      <c r="D44" s="4">
        <f t="shared" si="4"/>
        <v>617.61685751662753</v>
      </c>
      <c r="E44" s="4">
        <f t="shared" si="3"/>
        <v>617.61685751662753</v>
      </c>
      <c r="F44" s="4">
        <v>545</v>
      </c>
      <c r="G44" s="5">
        <f t="shared" si="0"/>
        <v>5273.2079955901845</v>
      </c>
    </row>
    <row r="45" spans="1:7" x14ac:dyDescent="0.3">
      <c r="A45" s="1">
        <v>43872</v>
      </c>
      <c r="B45" s="2">
        <v>42</v>
      </c>
      <c r="C45" s="2">
        <f t="shared" si="1"/>
        <v>1.5765686718305896</v>
      </c>
      <c r="D45" s="4">
        <f t="shared" si="4"/>
        <v>526.63066635996563</v>
      </c>
      <c r="E45" s="4">
        <f t="shared" si="3"/>
        <v>526.63066635996563</v>
      </c>
      <c r="F45" s="4">
        <v>534</v>
      </c>
      <c r="G45" s="5">
        <f t="shared" si="0"/>
        <v>54.307078298142216</v>
      </c>
    </row>
    <row r="46" spans="1:7" x14ac:dyDescent="0.3">
      <c r="A46" s="1">
        <v>43873</v>
      </c>
      <c r="B46" s="2">
        <v>43</v>
      </c>
      <c r="C46" s="2">
        <f t="shared" si="1"/>
        <v>1.5879324141972353</v>
      </c>
      <c r="D46" s="4">
        <f t="shared" ref="D46:D77" si="5">$D$2*EXP(-((C46-$F$2)^2)/(2*$G$2))</f>
        <v>442.54259046294936</v>
      </c>
      <c r="E46" s="4">
        <f t="shared" si="3"/>
        <v>442.54259046294936</v>
      </c>
      <c r="F46" s="4">
        <v>436</v>
      </c>
      <c r="G46" s="5">
        <f t="shared" si="0"/>
        <v>42.805489965875957</v>
      </c>
    </row>
    <row r="47" spans="1:7" x14ac:dyDescent="0.3">
      <c r="A47" s="1">
        <v>43874</v>
      </c>
      <c r="B47" s="2">
        <v>44</v>
      </c>
      <c r="C47" s="2">
        <f t="shared" si="1"/>
        <v>1.599006379262591</v>
      </c>
      <c r="D47" s="4">
        <f t="shared" si="5"/>
        <v>366.93940977313036</v>
      </c>
      <c r="E47" s="4">
        <f t="shared" si="3"/>
        <v>366.93940977313036</v>
      </c>
      <c r="F47" s="4">
        <v>398</v>
      </c>
      <c r="G47" s="5">
        <f t="shared" si="0"/>
        <v>964.7602652415095</v>
      </c>
    </row>
    <row r="48" spans="1:7" x14ac:dyDescent="0.3">
      <c r="A48" s="1">
        <v>43875</v>
      </c>
      <c r="B48" s="2">
        <v>45</v>
      </c>
      <c r="C48" s="2">
        <f t="shared" si="1"/>
        <v>1.6098049790177027</v>
      </c>
      <c r="D48" s="4">
        <f t="shared" si="5"/>
        <v>300.54044580483998</v>
      </c>
      <c r="E48" s="4">
        <f t="shared" si="3"/>
        <v>300.54044580483998</v>
      </c>
      <c r="F48" s="4">
        <v>281</v>
      </c>
      <c r="G48" s="5">
        <f t="shared" si="0"/>
        <v>381.8290222518882</v>
      </c>
    </row>
    <row r="49" spans="1:7" x14ac:dyDescent="0.3">
      <c r="A49" s="1">
        <v>43876</v>
      </c>
      <c r="B49" s="2">
        <v>46</v>
      </c>
      <c r="C49" s="2">
        <f t="shared" si="1"/>
        <v>1.6203415763255586</v>
      </c>
      <c r="D49" s="4">
        <f t="shared" si="5"/>
        <v>243.39728751179075</v>
      </c>
      <c r="E49" s="4">
        <f t="shared" si="3"/>
        <v>243.39728751179075</v>
      </c>
      <c r="F49" s="4">
        <v>295</v>
      </c>
      <c r="G49" s="5">
        <f t="shared" si="0"/>
        <v>2662.8399361407869</v>
      </c>
    </row>
    <row r="50" spans="1:7" x14ac:dyDescent="0.3">
      <c r="A50" s="1">
        <v>43877</v>
      </c>
      <c r="B50" s="2">
        <v>47</v>
      </c>
      <c r="C50" s="2">
        <f t="shared" si="1"/>
        <v>1.630628584342438</v>
      </c>
      <c r="D50" s="4">
        <f t="shared" si="5"/>
        <v>195.08710822061855</v>
      </c>
      <c r="E50" s="4">
        <f t="shared" si="3"/>
        <v>195.08710822061855</v>
      </c>
      <c r="F50" s="4">
        <v>243</v>
      </c>
      <c r="G50" s="5">
        <f t="shared" si="0"/>
        <v>2295.6451986627189</v>
      </c>
    </row>
    <row r="51" spans="1:7" x14ac:dyDescent="0.3">
      <c r="A51" s="1">
        <v>43878</v>
      </c>
      <c r="B51" s="2">
        <v>48</v>
      </c>
      <c r="C51" s="2">
        <f t="shared" si="1"/>
        <v>1.6406775544341414</v>
      </c>
      <c r="D51" s="4">
        <f t="shared" si="5"/>
        <v>154.88246581039508</v>
      </c>
      <c r="E51" s="4">
        <f t="shared" si="3"/>
        <v>154.88246581039508</v>
      </c>
      <c r="F51" s="4">
        <v>207</v>
      </c>
      <c r="G51" s="5">
        <f t="shared" si="0"/>
        <v>2716.2373700046383</v>
      </c>
    </row>
    <row r="52" spans="1:7" x14ac:dyDescent="0.3">
      <c r="A52" s="1">
        <v>43879</v>
      </c>
      <c r="B52" s="2">
        <v>49</v>
      </c>
      <c r="C52" s="2">
        <f t="shared" si="1"/>
        <v>1.6504992541486876</v>
      </c>
      <c r="D52" s="4">
        <f t="shared" si="5"/>
        <v>121.88949928310502</v>
      </c>
      <c r="E52" s="4">
        <f t="shared" si="3"/>
        <v>121.88949928310502</v>
      </c>
      <c r="F52" s="4">
        <v>33</v>
      </c>
      <c r="G52" s="5">
        <f t="shared" si="0"/>
        <v>7901.3430828011287</v>
      </c>
    </row>
    <row r="53" spans="1:7" x14ac:dyDescent="0.3">
      <c r="A53" s="1">
        <v>43880</v>
      </c>
      <c r="B53" s="2">
        <v>50</v>
      </c>
      <c r="C53" s="2">
        <f t="shared" si="1"/>
        <v>1.6601037365652391</v>
      </c>
      <c r="D53" s="4">
        <f t="shared" si="5"/>
        <v>95.152917501519369</v>
      </c>
      <c r="E53" s="4">
        <f t="shared" si="3"/>
        <v>95.152917501519369</v>
      </c>
      <c r="F53" s="4">
        <v>160</v>
      </c>
      <c r="G53" s="5">
        <f t="shared" si="0"/>
        <v>4205.144108564753</v>
      </c>
    </row>
    <row r="54" spans="1:7" x14ac:dyDescent="0.3">
      <c r="A54" s="1">
        <v>43881</v>
      </c>
      <c r="B54" s="2">
        <v>51</v>
      </c>
      <c r="C54" s="2">
        <f t="shared" si="1"/>
        <v>1.6695004021390814</v>
      </c>
      <c r="D54" s="4">
        <f t="shared" si="5"/>
        <v>73.730276980266055</v>
      </c>
      <c r="E54" s="4">
        <f t="shared" si="3"/>
        <v>73.730276980266055</v>
      </c>
      <c r="F54" s="4">
        <f>319-220</f>
        <v>99</v>
      </c>
      <c r="G54" s="5">
        <f t="shared" si="0"/>
        <v>638.55890149407162</v>
      </c>
    </row>
    <row r="55" spans="1:7" x14ac:dyDescent="0.3">
      <c r="A55" s="1">
        <v>43882</v>
      </c>
      <c r="B55" s="2">
        <v>52</v>
      </c>
      <c r="C55" s="2">
        <f t="shared" si="1"/>
        <v>1.6786980539964107</v>
      </c>
      <c r="D55" s="4">
        <f t="shared" si="5"/>
        <v>56.740213640012662</v>
      </c>
      <c r="E55" s="4">
        <f t="shared" si="3"/>
        <v>56.740213640012662</v>
      </c>
      <c r="F55" s="4">
        <v>52</v>
      </c>
      <c r="G55" s="5">
        <f t="shared" si="0"/>
        <v>22.469625352962094</v>
      </c>
    </row>
    <row r="56" spans="1:7" x14ac:dyDescent="0.3">
      <c r="A56" s="1">
        <v>43883</v>
      </c>
      <c r="B56" s="2">
        <v>53</v>
      </c>
      <c r="C56" s="2">
        <f t="shared" si="1"/>
        <v>1.6877049474941956</v>
      </c>
      <c r="D56" s="4">
        <f t="shared" si="5"/>
        <v>43.390061538353393</v>
      </c>
      <c r="E56" s="4">
        <f t="shared" si="3"/>
        <v>43.390061538353393</v>
      </c>
      <c r="F56" s="4">
        <v>89</v>
      </c>
      <c r="G56" s="5">
        <f t="shared" si="0"/>
        <v>2080.2664864751905</v>
      </c>
    </row>
    <row r="57" spans="1:7" x14ac:dyDescent="0.3">
      <c r="A57" s="1">
        <v>43884</v>
      </c>
      <c r="B57" s="2">
        <v>54</v>
      </c>
      <c r="C57" s="2">
        <f t="shared" si="1"/>
        <v>1.6965288347443892</v>
      </c>
      <c r="D57" s="4">
        <f t="shared" si="5"/>
        <v>32.98815492803601</v>
      </c>
      <c r="E57" s="4">
        <f t="shared" si="3"/>
        <v>32.98815492803601</v>
      </c>
      <c r="F57" s="4">
        <v>50</v>
      </c>
      <c r="G57" s="5">
        <f t="shared" si="0"/>
        <v>289.40287275250546</v>
      </c>
    </row>
    <row r="58" spans="1:7" x14ac:dyDescent="0.3">
      <c r="A58" s="1">
        <v>43885</v>
      </c>
      <c r="B58" s="2">
        <v>55</v>
      </c>
      <c r="C58" s="2">
        <f t="shared" si="1"/>
        <v>1.7051770047042769</v>
      </c>
      <c r="D58" s="4">
        <f t="shared" si="5"/>
        <v>24.94546803850546</v>
      </c>
      <c r="E58" s="4">
        <f t="shared" si="3"/>
        <v>24.94546803850546</v>
      </c>
      <c r="F58" s="4">
        <v>35</v>
      </c>
      <c r="G58" s="5">
        <f>(I62-E58)^2</f>
        <v>622.27637566009741</v>
      </c>
    </row>
    <row r="59" spans="1:7" x14ac:dyDescent="0.3">
      <c r="A59" s="1">
        <v>43886</v>
      </c>
      <c r="B59" s="2">
        <v>56</v>
      </c>
      <c r="C59" s="2">
        <f t="shared" si="1"/>
        <v>1.7136563193524734</v>
      </c>
      <c r="D59" s="4">
        <f t="shared" si="5"/>
        <v>18.770388961553323</v>
      </c>
      <c r="E59" s="4">
        <f t="shared" si="3"/>
        <v>18.770388961553323</v>
      </c>
      <c r="F59" s="4">
        <v>31</v>
      </c>
      <c r="G59" s="5">
        <f>(I63-E59)^2</f>
        <v>352.32750176800283</v>
      </c>
    </row>
    <row r="60" spans="1:7" x14ac:dyDescent="0.3">
      <c r="A60" s="1">
        <v>43887</v>
      </c>
      <c r="B60" s="2">
        <v>57</v>
      </c>
      <c r="C60" s="2">
        <f t="shared" si="1"/>
        <v>1.7219732464004296</v>
      </c>
      <c r="D60" s="4">
        <f t="shared" si="5"/>
        <v>14.059538638605574</v>
      </c>
      <c r="E60" s="4">
        <f t="shared" si="3"/>
        <v>14.059538638605574</v>
      </c>
      <c r="F60" s="4">
        <v>26</v>
      </c>
      <c r="G60" s="5">
        <f>(I64-E60)^2</f>
        <v>197.67062673044308</v>
      </c>
    </row>
    <row r="61" spans="1:7" x14ac:dyDescent="0.3">
      <c r="A61" s="1">
        <v>43888</v>
      </c>
      <c r="B61" s="2">
        <v>58</v>
      </c>
      <c r="C61" s="2">
        <f t="shared" si="1"/>
        <v>1.7301338889301183</v>
      </c>
      <c r="D61" s="4">
        <f t="shared" si="5"/>
        <v>10.486741700520756</v>
      </c>
      <c r="E61" s="4">
        <f t="shared" si="3"/>
        <v>10.486741700520756</v>
      </c>
      <c r="F61" s="4">
        <v>5</v>
      </c>
      <c r="G61" s="5">
        <f>(I65-E61)^2</f>
        <v>109.97175149344096</v>
      </c>
    </row>
    <row r="62" spans="1:7" x14ac:dyDescent="0.3">
      <c r="A62" s="1">
        <v>43889</v>
      </c>
      <c r="B62" s="2">
        <v>59</v>
      </c>
      <c r="C62" s="2">
        <f t="shared" si="1"/>
        <v>1.7381440122981249</v>
      </c>
      <c r="D62" s="4">
        <f t="shared" si="5"/>
        <v>7.7915835651649941</v>
      </c>
      <c r="E62" s="4">
        <f t="shared" si="3"/>
        <v>7.7915835651649941</v>
      </c>
      <c r="G62" s="12"/>
    </row>
    <row r="63" spans="1:7" x14ac:dyDescent="0.3">
      <c r="A63" s="1">
        <v>43890</v>
      </c>
      <c r="B63" s="2">
        <v>60</v>
      </c>
      <c r="C63" s="2">
        <f t="shared" si="1"/>
        <v>1.7460090686032244</v>
      </c>
      <c r="D63" s="4">
        <f t="shared" si="5"/>
        <v>5.7684607702028439</v>
      </c>
      <c r="E63" s="4">
        <f t="shared" si="3"/>
        <v>5.7684607702028439</v>
      </c>
    </row>
    <row r="64" spans="1:7" x14ac:dyDescent="0.3">
      <c r="A64" s="1">
        <v>43891</v>
      </c>
      <c r="B64" s="2">
        <v>61</v>
      </c>
      <c r="C64" s="2">
        <f t="shared" si="1"/>
        <v>1.7537342189775325</v>
      </c>
      <c r="D64" s="4">
        <f t="shared" si="5"/>
        <v>4.2566399834614339</v>
      </c>
      <c r="E64" s="4">
        <f t="shared" si="3"/>
        <v>4.2566399834614339</v>
      </c>
    </row>
    <row r="65" spans="1:7" x14ac:dyDescent="0.3">
      <c r="A65" s="1">
        <v>43892</v>
      </c>
      <c r="B65" s="2">
        <v>62</v>
      </c>
      <c r="C65" s="2">
        <f t="shared" si="1"/>
        <v>1.7613243539294885</v>
      </c>
      <c r="D65" s="4">
        <f t="shared" si="5"/>
        <v>3.1315656318073799</v>
      </c>
      <c r="E65" s="4">
        <f t="shared" si="3"/>
        <v>3.1315656318073799</v>
      </c>
      <c r="G65" s="4"/>
    </row>
    <row r="66" spans="1:7" x14ac:dyDescent="0.3">
      <c r="A66" s="1">
        <v>43893</v>
      </c>
      <c r="B66" s="2">
        <v>63</v>
      </c>
      <c r="C66" s="2">
        <f t="shared" si="1"/>
        <v>1.7687841119394854</v>
      </c>
      <c r="D66" s="4">
        <f t="shared" si="5"/>
        <v>2.2974732363574661</v>
      </c>
      <c r="E66" s="4">
        <f t="shared" si="3"/>
        <v>2.2974732363574661</v>
      </c>
    </row>
    <row r="67" spans="1:7" x14ac:dyDescent="0.3">
      <c r="A67" s="1">
        <v>43894</v>
      </c>
      <c r="B67" s="2">
        <v>64</v>
      </c>
      <c r="C67" s="2">
        <f t="shared" si="1"/>
        <v>1.7761178964852085</v>
      </c>
      <c r="D67" s="4">
        <f t="shared" si="5"/>
        <v>1.6812527224975133</v>
      </c>
      <c r="E67" s="4">
        <f t="shared" si="3"/>
        <v>1.6812527224975133</v>
      </c>
    </row>
    <row r="68" spans="1:7" x14ac:dyDescent="0.3">
      <c r="A68" s="1">
        <v>43895</v>
      </c>
      <c r="B68" s="2">
        <v>65</v>
      </c>
      <c r="C68" s="2">
        <f t="shared" si="1"/>
        <v>1.7833298916531737</v>
      </c>
      <c r="D68" s="4">
        <f t="shared" si="5"/>
        <v>1.2274435168944788</v>
      </c>
      <c r="E68" s="4">
        <f t="shared" si="3"/>
        <v>1.2274435168944788</v>
      </c>
    </row>
    <row r="69" spans="1:7" s="10" customFormat="1" x14ac:dyDescent="0.3">
      <c r="A69" s="3">
        <v>43896</v>
      </c>
      <c r="B69" s="10">
        <v>66</v>
      </c>
      <c r="C69" s="10">
        <f t="shared" ref="C69:C81" si="6">LOG(B69-$C$2)</f>
        <v>1.7904240764750428</v>
      </c>
      <c r="D69" s="10">
        <f t="shared" si="5"/>
        <v>0.89421521951896432</v>
      </c>
      <c r="E69" s="10">
        <f t="shared" ref="E69:E81" si="7">IFERROR(D69,0)</f>
        <v>0.89421521951896432</v>
      </c>
      <c r="G69" s="6"/>
    </row>
    <row r="70" spans="1:7" x14ac:dyDescent="0.3">
      <c r="A70" s="1">
        <v>43897</v>
      </c>
      <c r="B70" s="2">
        <v>67</v>
      </c>
      <c r="C70" s="2">
        <f t="shared" si="6"/>
        <v>1.7974042381117157</v>
      </c>
      <c r="D70" s="4">
        <f t="shared" si="5"/>
        <v>0.65018184035097448</v>
      </c>
      <c r="E70" s="4">
        <f t="shared" si="7"/>
        <v>0.65018184035097448</v>
      </c>
    </row>
    <row r="71" spans="1:7" x14ac:dyDescent="0.3">
      <c r="A71" s="1">
        <v>43898</v>
      </c>
      <c r="B71" s="2">
        <v>68</v>
      </c>
      <c r="C71" s="2">
        <f t="shared" si="6"/>
        <v>1.8042739839945654</v>
      </c>
      <c r="D71" s="4">
        <f t="shared" si="5"/>
        <v>0.47190510438561817</v>
      </c>
      <c r="E71" s="4">
        <f t="shared" si="7"/>
        <v>0.47190510438561817</v>
      </c>
    </row>
    <row r="72" spans="1:7" x14ac:dyDescent="0.3">
      <c r="A72" s="1">
        <v>43899</v>
      </c>
      <c r="B72" s="2">
        <v>69</v>
      </c>
      <c r="C72" s="2">
        <f t="shared" si="6"/>
        <v>1.8110367530212654</v>
      </c>
      <c r="D72" s="4">
        <f t="shared" si="5"/>
        <v>0.34195693886544465</v>
      </c>
      <c r="E72" s="4">
        <f t="shared" si="7"/>
        <v>0.34195693886544465</v>
      </c>
    </row>
    <row r="73" spans="1:7" x14ac:dyDescent="0.3">
      <c r="A73" s="1">
        <v>43900</v>
      </c>
      <c r="B73" s="2">
        <v>70</v>
      </c>
      <c r="C73" s="2">
        <f t="shared" si="6"/>
        <v>1.8176958258931968</v>
      </c>
      <c r="D73" s="4">
        <f t="shared" si="5"/>
        <v>0.24742883577999952</v>
      </c>
      <c r="E73" s="4">
        <f t="shared" si="7"/>
        <v>0.24742883577999952</v>
      </c>
    </row>
    <row r="74" spans="1:7" x14ac:dyDescent="0.3">
      <c r="A74" s="1">
        <v>43901</v>
      </c>
      <c r="B74" s="2">
        <v>71</v>
      </c>
      <c r="C74" s="2">
        <f t="shared" si="6"/>
        <v>1.8242543346722233</v>
      </c>
      <c r="D74" s="4">
        <f t="shared" si="5"/>
        <v>0.17879374518969432</v>
      </c>
      <c r="E74" s="4">
        <f t="shared" si="7"/>
        <v>0.17879374518969432</v>
      </c>
    </row>
    <row r="75" spans="1:7" x14ac:dyDescent="0.3">
      <c r="A75" s="1">
        <v>43902</v>
      </c>
      <c r="B75" s="2">
        <v>72</v>
      </c>
      <c r="C75" s="2">
        <f t="shared" si="6"/>
        <v>1.8307152716265258</v>
      </c>
      <c r="D75" s="4">
        <f t="shared" si="5"/>
        <v>0.12904300598562621</v>
      </c>
      <c r="E75" s="4">
        <f t="shared" si="7"/>
        <v>0.12904300598562621</v>
      </c>
    </row>
    <row r="76" spans="1:7" x14ac:dyDescent="0.3">
      <c r="A76" s="1">
        <v>43903</v>
      </c>
      <c r="B76" s="2">
        <v>73</v>
      </c>
      <c r="C76" s="2">
        <f t="shared" si="6"/>
        <v>1.837081497428029</v>
      </c>
      <c r="D76" s="4">
        <f t="shared" si="5"/>
        <v>9.3035803567060038E-2</v>
      </c>
      <c r="E76" s="4">
        <f t="shared" si="7"/>
        <v>9.3035803567060038E-2</v>
      </c>
    </row>
    <row r="77" spans="1:7" x14ac:dyDescent="0.3">
      <c r="A77" s="1">
        <v>43904</v>
      </c>
      <c r="B77" s="2">
        <v>74</v>
      </c>
      <c r="C77" s="2">
        <f t="shared" si="6"/>
        <v>1.8433557487576331</v>
      </c>
      <c r="D77" s="4">
        <f t="shared" si="5"/>
        <v>6.7011477632912195E-2</v>
      </c>
      <c r="E77" s="4">
        <f t="shared" si="7"/>
        <v>6.7011477632912195E-2</v>
      </c>
    </row>
    <row r="78" spans="1:7" x14ac:dyDescent="0.3">
      <c r="A78" s="1">
        <v>43905</v>
      </c>
      <c r="B78" s="2">
        <v>75</v>
      </c>
      <c r="C78" s="2">
        <f t="shared" si="6"/>
        <v>1.849540645368859</v>
      </c>
      <c r="D78" s="4">
        <f t="shared" ref="D78:D81" si="8">$D$2*EXP(-((C78-$F$2)^2)/(2*$G$2))</f>
        <v>4.8225695194827604E-2</v>
      </c>
      <c r="E78" s="4">
        <f t="shared" si="7"/>
        <v>4.8225695194827604E-2</v>
      </c>
    </row>
    <row r="79" spans="1:7" x14ac:dyDescent="0.3">
      <c r="A79" s="1">
        <v>43906</v>
      </c>
      <c r="B79" s="2">
        <v>76</v>
      </c>
      <c r="C79" s="2">
        <f t="shared" si="6"/>
        <v>1.8556386966555365</v>
      </c>
      <c r="D79" s="4">
        <f t="shared" si="8"/>
        <v>3.4680221108300505E-2</v>
      </c>
      <c r="E79" s="4">
        <f t="shared" si="7"/>
        <v>3.4680221108300505E-2</v>
      </c>
    </row>
    <row r="80" spans="1:7" x14ac:dyDescent="0.3">
      <c r="A80" s="1">
        <v>43907</v>
      </c>
      <c r="B80" s="2">
        <v>77</v>
      </c>
      <c r="C80" s="2">
        <f t="shared" si="6"/>
        <v>1.861652307764746</v>
      </c>
      <c r="D80" s="4">
        <f t="shared" si="8"/>
        <v>2.4923003178650902E-2</v>
      </c>
      <c r="E80" s="4">
        <f t="shared" si="7"/>
        <v>2.4923003178650902E-2</v>
      </c>
    </row>
    <row r="81" spans="1:5" x14ac:dyDescent="0.3">
      <c r="A81" s="1">
        <v>43908</v>
      </c>
      <c r="B81" s="2">
        <v>78</v>
      </c>
      <c r="C81" s="2">
        <f t="shared" si="6"/>
        <v>1.8675837852922816</v>
      </c>
      <c r="D81" s="4">
        <f t="shared" si="8"/>
        <v>1.7900805938665706E-2</v>
      </c>
      <c r="E81" s="4">
        <f t="shared" si="7"/>
        <v>1.7900805938665706E-2</v>
      </c>
    </row>
  </sheetData>
  <conditionalFormatting sqref="E4:E81">
    <cfRule type="colorScale" priority="3">
      <colorScale>
        <cfvo type="num" val="0.5"/>
        <cfvo type="num" val="0.5"/>
        <cfvo type="max"/>
        <color rgb="FF63BE7B"/>
        <color rgb="FFFFEB84"/>
        <color rgb="FFF8696B"/>
      </colorScale>
    </cfRule>
  </conditionalFormatting>
  <conditionalFormatting sqref="F4:F56">
    <cfRule type="colorScale" priority="2">
      <colorScale>
        <cfvo type="min"/>
        <cfvo type="percentile" val="50"/>
        <cfvo type="max"/>
        <color rgb="FF63BE7B"/>
        <color rgb="FFFFEB84"/>
        <color rgb="FFF8696B"/>
      </colorScale>
    </cfRule>
  </conditionalFormatting>
  <conditionalFormatting sqref="E4:F81">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71A7-B75D-41D4-B485-29B95D902820}">
  <dimension ref="A1:H81"/>
  <sheetViews>
    <sheetView workbookViewId="0">
      <selection activeCell="H14" sqref="H14"/>
    </sheetView>
  </sheetViews>
  <sheetFormatPr defaultRowHeight="14.4" x14ac:dyDescent="0.3"/>
  <cols>
    <col min="1" max="1" width="11.88671875" style="4" customWidth="1"/>
    <col min="2" max="3" width="8.88671875" style="2"/>
    <col min="4" max="4" width="12" style="4" bestFit="1" customWidth="1"/>
    <col min="5" max="5" width="12" style="4" customWidth="1"/>
    <col min="6" max="6" width="8.88671875" style="4"/>
    <col min="7" max="7" width="10.44140625" style="5" bestFit="1" customWidth="1"/>
    <col min="8" max="16384" width="8.88671875" style="4"/>
  </cols>
  <sheetData>
    <row r="1" spans="1:8" x14ac:dyDescent="0.3">
      <c r="C1" s="2" t="s">
        <v>3</v>
      </c>
      <c r="D1" s="4" t="s">
        <v>0</v>
      </c>
      <c r="F1" s="4" t="s">
        <v>1</v>
      </c>
      <c r="G1" s="5" t="s">
        <v>2</v>
      </c>
      <c r="H1" s="4" t="s">
        <v>4</v>
      </c>
    </row>
    <row r="2" spans="1:8" x14ac:dyDescent="0.3">
      <c r="C2" s="8">
        <v>0</v>
      </c>
      <c r="D2" s="8">
        <v>793.56531358344228</v>
      </c>
      <c r="E2" s="8"/>
      <c r="F2" s="8">
        <v>1.5123370712970068</v>
      </c>
      <c r="G2" s="9">
        <v>7.1833357832038558E-3</v>
      </c>
      <c r="H2" s="10">
        <f>SUM(G4:G61)</f>
        <v>55261.368918609311</v>
      </c>
    </row>
    <row r="3" spans="1:8" x14ac:dyDescent="0.3">
      <c r="A3" s="5" t="s">
        <v>8</v>
      </c>
      <c r="B3" s="2" t="s">
        <v>11</v>
      </c>
      <c r="C3" s="2" t="s">
        <v>10</v>
      </c>
      <c r="D3" s="4" t="s">
        <v>5</v>
      </c>
      <c r="E3" s="4" t="s">
        <v>6</v>
      </c>
      <c r="F3" s="4" t="s">
        <v>7</v>
      </c>
      <c r="G3" s="5" t="s">
        <v>9</v>
      </c>
    </row>
    <row r="4" spans="1:8" x14ac:dyDescent="0.3">
      <c r="A4" s="1">
        <v>43831</v>
      </c>
      <c r="B4" s="2">
        <v>1</v>
      </c>
      <c r="C4" s="2">
        <f>LOG(B4-$C$2)</f>
        <v>0</v>
      </c>
      <c r="D4" s="4">
        <f>$D$2*EXP(-((C4-$F$2)^2)/(2*$G$2))</f>
        <v>5.757374699569712E-67</v>
      </c>
      <c r="E4" s="4">
        <f>IFERROR(D4,0)</f>
        <v>5.757374699569712E-67</v>
      </c>
      <c r="F4" s="4">
        <v>0</v>
      </c>
      <c r="G4" s="5">
        <f>(F4-E4)^2</f>
        <v>3.314736343124543E-133</v>
      </c>
    </row>
    <row r="5" spans="1:8" x14ac:dyDescent="0.3">
      <c r="A5" s="1">
        <v>43832</v>
      </c>
      <c r="B5" s="2">
        <v>2</v>
      </c>
      <c r="C5" s="2">
        <f t="shared" ref="C5:C68" si="0">LOG(B5-$C$2)</f>
        <v>0.3010299956639812</v>
      </c>
      <c r="D5" s="4">
        <f t="shared" ref="D5:D13" si="1">$D$2*EXP(-((C5-$F$2)^2)/(2*$G$2))</f>
        <v>3.5090380119351949E-42</v>
      </c>
      <c r="E5" s="4">
        <f t="shared" ref="E5:E68" si="2">IFERROR(D5,0)</f>
        <v>3.5090380119351949E-42</v>
      </c>
      <c r="F5" s="4">
        <v>0</v>
      </c>
      <c r="G5" s="5">
        <f t="shared" ref="G5:G57" si="3">(F5-E5)^2</f>
        <v>1.2313347769206105E-83</v>
      </c>
    </row>
    <row r="6" spans="1:8" x14ac:dyDescent="0.3">
      <c r="A6" s="1">
        <v>43833</v>
      </c>
      <c r="B6" s="2">
        <v>3</v>
      </c>
      <c r="C6" s="2">
        <f t="shared" si="0"/>
        <v>0.47712125471966244</v>
      </c>
      <c r="D6" s="4">
        <f t="shared" si="1"/>
        <v>3.1892639831683592E-30</v>
      </c>
      <c r="E6" s="4">
        <f t="shared" si="2"/>
        <v>3.1892639831683592E-30</v>
      </c>
      <c r="F6" s="4">
        <v>0</v>
      </c>
      <c r="G6" s="5">
        <f t="shared" si="3"/>
        <v>1.0171404754334908E-59</v>
      </c>
    </row>
    <row r="7" spans="1:8" x14ac:dyDescent="0.3">
      <c r="A7" s="1">
        <v>43834</v>
      </c>
      <c r="B7" s="2">
        <v>4</v>
      </c>
      <c r="C7" s="2">
        <f t="shared" si="0"/>
        <v>0.6020599913279624</v>
      </c>
      <c r="D7" s="4">
        <f t="shared" si="1"/>
        <v>7.1031262276782108E-23</v>
      </c>
      <c r="E7" s="4">
        <f t="shared" si="2"/>
        <v>7.1031262276782108E-23</v>
      </c>
      <c r="F7" s="4">
        <v>0</v>
      </c>
      <c r="G7" s="5">
        <f t="shared" si="3"/>
        <v>5.0454402206330091E-45</v>
      </c>
    </row>
    <row r="8" spans="1:8" x14ac:dyDescent="0.3">
      <c r="A8" s="1">
        <v>43835</v>
      </c>
      <c r="B8" s="2">
        <v>5</v>
      </c>
      <c r="C8" s="2">
        <f t="shared" si="0"/>
        <v>0.69897000433601886</v>
      </c>
      <c r="D8" s="4">
        <f t="shared" si="1"/>
        <v>7.959822758152818E-18</v>
      </c>
      <c r="E8" s="4">
        <f t="shared" si="2"/>
        <v>7.959822758152818E-18</v>
      </c>
      <c r="F8" s="4">
        <v>0</v>
      </c>
      <c r="G8" s="5">
        <f t="shared" si="3"/>
        <v>6.3358778341207536E-35</v>
      </c>
    </row>
    <row r="9" spans="1:8" x14ac:dyDescent="0.3">
      <c r="A9" s="1">
        <v>43836</v>
      </c>
      <c r="B9" s="2">
        <v>6</v>
      </c>
      <c r="C9" s="2">
        <f t="shared" si="0"/>
        <v>0.77815125038364363</v>
      </c>
      <c r="D9" s="4">
        <f t="shared" si="1"/>
        <v>4.0282520458856332E-14</v>
      </c>
      <c r="E9" s="4">
        <f t="shared" si="2"/>
        <v>4.0282520458856332E-14</v>
      </c>
      <c r="F9" s="4">
        <v>0</v>
      </c>
      <c r="G9" s="5">
        <f t="shared" si="3"/>
        <v>1.622681454518179E-27</v>
      </c>
    </row>
    <row r="10" spans="1:8" x14ac:dyDescent="0.3">
      <c r="A10" s="1">
        <v>43837</v>
      </c>
      <c r="B10" s="2">
        <v>7</v>
      </c>
      <c r="C10" s="2">
        <f t="shared" si="0"/>
        <v>0.84509804001425681</v>
      </c>
      <c r="D10" s="4">
        <f t="shared" si="1"/>
        <v>2.7622118458669283E-11</v>
      </c>
      <c r="E10" s="4">
        <f t="shared" si="2"/>
        <v>2.7622118458669283E-11</v>
      </c>
      <c r="F10" s="4">
        <v>0</v>
      </c>
      <c r="G10" s="5">
        <f t="shared" si="3"/>
        <v>7.629814281447583E-22</v>
      </c>
    </row>
    <row r="11" spans="1:8" x14ac:dyDescent="0.3">
      <c r="A11" s="1">
        <v>43838</v>
      </c>
      <c r="B11" s="2">
        <v>8</v>
      </c>
      <c r="C11" s="2">
        <f t="shared" si="0"/>
        <v>0.90308998699194354</v>
      </c>
      <c r="D11" s="4">
        <f t="shared" si="1"/>
        <v>4.7753903126207174E-9</v>
      </c>
      <c r="E11" s="4">
        <f t="shared" si="2"/>
        <v>4.7753903126207174E-9</v>
      </c>
      <c r="F11" s="4">
        <v>0</v>
      </c>
      <c r="G11" s="5">
        <f t="shared" si="3"/>
        <v>2.2804352637871791E-17</v>
      </c>
    </row>
    <row r="12" spans="1:8" x14ac:dyDescent="0.3">
      <c r="A12" s="1">
        <v>43839</v>
      </c>
      <c r="B12" s="2">
        <v>9</v>
      </c>
      <c r="C12" s="2">
        <f t="shared" si="0"/>
        <v>0.95424250943932487</v>
      </c>
      <c r="D12" s="4">
        <f t="shared" si="1"/>
        <v>3.0484233081959512E-7</v>
      </c>
      <c r="E12" s="4">
        <f t="shared" si="2"/>
        <v>3.0484233081959512E-7</v>
      </c>
      <c r="F12" s="4">
        <v>0</v>
      </c>
      <c r="G12" s="5">
        <f t="shared" si="3"/>
        <v>9.2928846659523469E-14</v>
      </c>
    </row>
    <row r="13" spans="1:8" x14ac:dyDescent="0.3">
      <c r="A13" s="1">
        <v>43840</v>
      </c>
      <c r="B13" s="2">
        <v>10</v>
      </c>
      <c r="C13" s="2">
        <f t="shared" si="0"/>
        <v>1</v>
      </c>
      <c r="D13" s="4">
        <f t="shared" si="1"/>
        <v>9.2196535909494583E-6</v>
      </c>
      <c r="E13" s="4">
        <f t="shared" si="2"/>
        <v>9.2196535909494583E-6</v>
      </c>
      <c r="F13" s="4">
        <v>0</v>
      </c>
      <c r="G13" s="5">
        <f t="shared" si="3"/>
        <v>8.5002012337107237E-11</v>
      </c>
    </row>
    <row r="14" spans="1:8" x14ac:dyDescent="0.3">
      <c r="A14" s="1">
        <v>43841</v>
      </c>
      <c r="B14" s="2">
        <v>11</v>
      </c>
      <c r="C14" s="2">
        <f t="shared" si="0"/>
        <v>1.0413926851582251</v>
      </c>
      <c r="D14" s="4">
        <f t="shared" ref="D14:D45" si="4">$D$2*EXP(-((C14-$F$2)^2)/(2*$G$2))</f>
        <v>1.5669935919056574E-4</v>
      </c>
      <c r="E14" s="4">
        <f t="shared" si="2"/>
        <v>1.5669935919056574E-4</v>
      </c>
      <c r="F14" s="4">
        <v>0</v>
      </c>
      <c r="G14" s="5">
        <f t="shared" si="3"/>
        <v>2.455468917073394E-8</v>
      </c>
    </row>
    <row r="15" spans="1:8" x14ac:dyDescent="0.3">
      <c r="A15" s="1">
        <v>43842</v>
      </c>
      <c r="B15" s="2">
        <v>12</v>
      </c>
      <c r="C15" s="2">
        <f t="shared" si="0"/>
        <v>1.0791812460476249</v>
      </c>
      <c r="D15" s="4">
        <f t="shared" si="4"/>
        <v>1.6898209350348517E-3</v>
      </c>
      <c r="E15" s="4">
        <f t="shared" si="2"/>
        <v>1.6898209350348517E-3</v>
      </c>
      <c r="F15" s="4">
        <v>0</v>
      </c>
      <c r="G15" s="5">
        <f t="shared" si="3"/>
        <v>2.8554947924820606E-6</v>
      </c>
    </row>
    <row r="16" spans="1:8" x14ac:dyDescent="0.3">
      <c r="A16" s="1">
        <v>43843</v>
      </c>
      <c r="B16" s="2">
        <v>13</v>
      </c>
      <c r="C16" s="2">
        <f t="shared" si="0"/>
        <v>1.1139433523068367</v>
      </c>
      <c r="D16" s="4">
        <f t="shared" si="4"/>
        <v>1.2637508197623678E-2</v>
      </c>
      <c r="E16" s="4">
        <f t="shared" si="2"/>
        <v>1.2637508197623678E-2</v>
      </c>
      <c r="F16" s="4">
        <v>0</v>
      </c>
      <c r="G16" s="5">
        <f t="shared" si="3"/>
        <v>1.5970661344500567E-4</v>
      </c>
    </row>
    <row r="17" spans="1:7" x14ac:dyDescent="0.3">
      <c r="A17" s="1">
        <v>43844</v>
      </c>
      <c r="B17" s="2">
        <v>14</v>
      </c>
      <c r="C17" s="2">
        <f t="shared" si="0"/>
        <v>1.146128035678238</v>
      </c>
      <c r="D17" s="4">
        <f t="shared" si="4"/>
        <v>7.0074370251577173E-2</v>
      </c>
      <c r="E17" s="4">
        <f t="shared" si="2"/>
        <v>7.0074370251577173E-2</v>
      </c>
      <c r="F17" s="4">
        <v>0</v>
      </c>
      <c r="G17" s="5">
        <f t="shared" si="3"/>
        <v>4.9104173661551238E-3</v>
      </c>
    </row>
    <row r="18" spans="1:7" x14ac:dyDescent="0.3">
      <c r="A18" s="1">
        <v>43845</v>
      </c>
      <c r="B18" s="2">
        <v>15</v>
      </c>
      <c r="C18" s="2">
        <f t="shared" si="0"/>
        <v>1.1760912590556813</v>
      </c>
      <c r="D18" s="4">
        <f t="shared" si="4"/>
        <v>0.30326332754504964</v>
      </c>
      <c r="E18" s="4">
        <f t="shared" si="2"/>
        <v>0.30326332754504964</v>
      </c>
      <c r="F18" s="4">
        <v>0</v>
      </c>
      <c r="G18" s="5">
        <f t="shared" si="3"/>
        <v>9.1968645833696072E-2</v>
      </c>
    </row>
    <row r="19" spans="1:7" s="7" customFormat="1" x14ac:dyDescent="0.3">
      <c r="A19" s="14">
        <v>43846</v>
      </c>
      <c r="B19" s="7">
        <v>16</v>
      </c>
      <c r="C19" s="7">
        <f t="shared" si="0"/>
        <v>1.2041199826559248</v>
      </c>
      <c r="D19" s="7">
        <f t="shared" si="4"/>
        <v>1.0662673172091972</v>
      </c>
      <c r="E19" s="7">
        <f t="shared" si="2"/>
        <v>1.0662673172091972</v>
      </c>
      <c r="F19" s="7">
        <v>0</v>
      </c>
      <c r="G19" s="11">
        <f t="shared" si="3"/>
        <v>1.1369259917484988</v>
      </c>
    </row>
    <row r="20" spans="1:7" x14ac:dyDescent="0.3">
      <c r="A20" s="1">
        <v>43847</v>
      </c>
      <c r="B20" s="2">
        <v>17</v>
      </c>
      <c r="C20" s="2">
        <f t="shared" si="0"/>
        <v>1.2304489213782739</v>
      </c>
      <c r="D20" s="4">
        <f t="shared" si="4"/>
        <v>3.144373285180778</v>
      </c>
      <c r="E20" s="4">
        <f t="shared" si="2"/>
        <v>3.144373285180778</v>
      </c>
      <c r="F20" s="4">
        <v>0</v>
      </c>
      <c r="G20" s="5">
        <f t="shared" si="3"/>
        <v>9.8870833565585574</v>
      </c>
    </row>
    <row r="21" spans="1:7" x14ac:dyDescent="0.3">
      <c r="A21" s="1">
        <v>43848</v>
      </c>
      <c r="B21" s="2">
        <v>18</v>
      </c>
      <c r="C21" s="2">
        <f t="shared" si="0"/>
        <v>1.255272505103306</v>
      </c>
      <c r="D21" s="4">
        <f t="shared" si="4"/>
        <v>7.979286001692496</v>
      </c>
      <c r="E21" s="4">
        <f t="shared" si="2"/>
        <v>7.979286001692496</v>
      </c>
      <c r="F21" s="4">
        <v>0</v>
      </c>
      <c r="G21" s="5">
        <f t="shared" si="3"/>
        <v>63.669005096805819</v>
      </c>
    </row>
    <row r="22" spans="1:7" x14ac:dyDescent="0.3">
      <c r="A22" s="1">
        <v>43849</v>
      </c>
      <c r="B22" s="2">
        <v>19</v>
      </c>
      <c r="C22" s="2">
        <f t="shared" si="0"/>
        <v>1.2787536009528289</v>
      </c>
      <c r="D22" s="4">
        <f t="shared" si="4"/>
        <v>17.792396143260696</v>
      </c>
      <c r="E22" s="4">
        <f t="shared" si="2"/>
        <v>17.792396143260696</v>
      </c>
      <c r="F22" s="4">
        <v>1</v>
      </c>
      <c r="G22" s="5">
        <f t="shared" si="3"/>
        <v>281.98456823219669</v>
      </c>
    </row>
    <row r="23" spans="1:7" x14ac:dyDescent="0.3">
      <c r="A23" s="1">
        <v>43850</v>
      </c>
      <c r="B23" s="2">
        <v>20</v>
      </c>
      <c r="C23" s="2">
        <f t="shared" si="0"/>
        <v>1.3010299956639813</v>
      </c>
      <c r="D23" s="4">
        <f t="shared" si="4"/>
        <v>35.466937681940742</v>
      </c>
      <c r="E23" s="4">
        <f t="shared" si="2"/>
        <v>35.466937681940742</v>
      </c>
      <c r="F23" s="4">
        <v>20</v>
      </c>
      <c r="G23" s="5">
        <f t="shared" si="3"/>
        <v>239.22616125703846</v>
      </c>
    </row>
    <row r="24" spans="1:7" x14ac:dyDescent="0.3">
      <c r="A24" s="1">
        <v>43851</v>
      </c>
      <c r="B24" s="2">
        <v>21</v>
      </c>
      <c r="C24" s="2">
        <f t="shared" si="0"/>
        <v>1.3222192947339193</v>
      </c>
      <c r="D24" s="4">
        <f t="shared" si="4"/>
        <v>64.113792681065348</v>
      </c>
      <c r="E24" s="4">
        <f t="shared" si="2"/>
        <v>64.113792681065348</v>
      </c>
      <c r="F24" s="4">
        <v>44</v>
      </c>
      <c r="G24" s="5">
        <f t="shared" si="3"/>
        <v>404.56465601687796</v>
      </c>
    </row>
    <row r="25" spans="1:7" x14ac:dyDescent="0.3">
      <c r="A25" s="1">
        <v>43852</v>
      </c>
      <c r="B25" s="2">
        <v>22</v>
      </c>
      <c r="C25" s="2">
        <f t="shared" si="0"/>
        <v>1.3424226808222062</v>
      </c>
      <c r="D25" s="4">
        <f t="shared" si="4"/>
        <v>106.37399300341511</v>
      </c>
      <c r="E25" s="4">
        <f t="shared" si="2"/>
        <v>106.37399300341511</v>
      </c>
      <c r="F25" s="4">
        <v>62</v>
      </c>
      <c r="G25" s="5">
        <f t="shared" si="3"/>
        <v>1969.0512550671331</v>
      </c>
    </row>
    <row r="26" spans="1:7" x14ac:dyDescent="0.3">
      <c r="A26" s="1">
        <v>43853</v>
      </c>
      <c r="B26" s="2">
        <v>23</v>
      </c>
      <c r="C26" s="2">
        <f t="shared" si="0"/>
        <v>1.3617278360175928</v>
      </c>
      <c r="D26" s="4">
        <f t="shared" si="4"/>
        <v>163.63910276538869</v>
      </c>
      <c r="E26" s="4">
        <f t="shared" si="2"/>
        <v>163.63910276538869</v>
      </c>
      <c r="F26" s="4">
        <v>154</v>
      </c>
      <c r="G26" s="5">
        <f t="shared" si="3"/>
        <v>92.912302121723798</v>
      </c>
    </row>
    <row r="27" spans="1:7" x14ac:dyDescent="0.3">
      <c r="A27" s="1">
        <v>43854</v>
      </c>
      <c r="B27" s="2">
        <v>24</v>
      </c>
      <c r="C27" s="2">
        <f t="shared" si="0"/>
        <v>1.3802112417116059</v>
      </c>
      <c r="D27" s="4">
        <f t="shared" si="4"/>
        <v>235.43044204737981</v>
      </c>
      <c r="E27" s="4">
        <f t="shared" si="2"/>
        <v>235.43044204737981</v>
      </c>
      <c r="F27" s="4">
        <v>264</v>
      </c>
      <c r="G27" s="5">
        <f t="shared" si="3"/>
        <v>816.21964160812331</v>
      </c>
    </row>
    <row r="28" spans="1:7" x14ac:dyDescent="0.3">
      <c r="A28" s="1">
        <v>43855</v>
      </c>
      <c r="B28" s="2">
        <v>25</v>
      </c>
      <c r="C28" s="2">
        <f t="shared" si="0"/>
        <v>1.3979400086720377</v>
      </c>
      <c r="D28" s="4">
        <f t="shared" si="4"/>
        <v>319.13997672704437</v>
      </c>
      <c r="E28" s="4">
        <f t="shared" si="2"/>
        <v>319.13997672704437</v>
      </c>
      <c r="F28" s="4">
        <v>365</v>
      </c>
      <c r="G28" s="5">
        <f t="shared" si="3"/>
        <v>2103.1417345960322</v>
      </c>
    </row>
    <row r="29" spans="1:7" x14ac:dyDescent="0.3">
      <c r="A29" s="1">
        <v>43856</v>
      </c>
      <c r="B29" s="2">
        <v>26</v>
      </c>
      <c r="C29" s="2">
        <f t="shared" si="0"/>
        <v>1.414973347970818</v>
      </c>
      <c r="D29" s="4">
        <f t="shared" si="4"/>
        <v>410.22120543607338</v>
      </c>
      <c r="E29" s="4">
        <f t="shared" si="2"/>
        <v>410.22120543607338</v>
      </c>
      <c r="F29" s="4">
        <v>398</v>
      </c>
      <c r="G29" s="5">
        <f t="shared" si="3"/>
        <v>149.35786231070944</v>
      </c>
    </row>
    <row r="30" spans="1:7" x14ac:dyDescent="0.3">
      <c r="A30" s="1">
        <v>43857</v>
      </c>
      <c r="B30" s="2">
        <v>27</v>
      </c>
      <c r="C30" s="2">
        <f t="shared" si="0"/>
        <v>1.4313637641589874</v>
      </c>
      <c r="D30" s="4">
        <f t="shared" si="4"/>
        <v>502.78106165907093</v>
      </c>
      <c r="E30" s="4">
        <f t="shared" si="2"/>
        <v>502.78106165907093</v>
      </c>
      <c r="F30" s="4">
        <v>480</v>
      </c>
      <c r="G30" s="5">
        <f t="shared" si="3"/>
        <v>518.9767703143915</v>
      </c>
    </row>
    <row r="31" spans="1:7" x14ac:dyDescent="0.3">
      <c r="A31" s="1">
        <v>43858</v>
      </c>
      <c r="B31" s="2">
        <v>28</v>
      </c>
      <c r="C31" s="2">
        <f t="shared" si="0"/>
        <v>1.4471580313422192</v>
      </c>
      <c r="D31" s="4">
        <f t="shared" si="4"/>
        <v>590.41761417948089</v>
      </c>
      <c r="E31" s="4">
        <f t="shared" si="2"/>
        <v>590.41761417948089</v>
      </c>
      <c r="F31" s="4">
        <v>619</v>
      </c>
      <c r="G31" s="5">
        <f t="shared" si="3"/>
        <v>816.95277919301168</v>
      </c>
    </row>
    <row r="32" spans="1:7" x14ac:dyDescent="0.3">
      <c r="A32" s="1">
        <v>43859</v>
      </c>
      <c r="B32" s="2">
        <v>29</v>
      </c>
      <c r="C32" s="2">
        <f t="shared" si="0"/>
        <v>1.4623979978989561</v>
      </c>
      <c r="D32" s="4">
        <f t="shared" si="4"/>
        <v>667.10390281572518</v>
      </c>
      <c r="E32" s="4">
        <f t="shared" si="2"/>
        <v>667.10390281572518</v>
      </c>
      <c r="F32" s="4">
        <v>704</v>
      </c>
      <c r="G32" s="5">
        <f t="shared" si="3"/>
        <v>1361.3219874314525</v>
      </c>
    </row>
    <row r="33" spans="1:7" x14ac:dyDescent="0.3">
      <c r="A33" s="1">
        <v>43860</v>
      </c>
      <c r="B33" s="2">
        <v>30</v>
      </c>
      <c r="C33" s="2">
        <f t="shared" si="0"/>
        <v>1.4771212547196624</v>
      </c>
      <c r="D33" s="4">
        <f t="shared" si="4"/>
        <v>727.93682889442914</v>
      </c>
      <c r="E33" s="4">
        <f t="shared" si="2"/>
        <v>727.93682889442914</v>
      </c>
      <c r="F33" s="4">
        <v>759</v>
      </c>
      <c r="G33" s="5">
        <f t="shared" si="3"/>
        <v>964.92059913397236</v>
      </c>
    </row>
    <row r="34" spans="1:7" x14ac:dyDescent="0.3">
      <c r="A34" s="1">
        <v>43861</v>
      </c>
      <c r="B34" s="2">
        <v>31</v>
      </c>
      <c r="C34" s="2">
        <f t="shared" si="0"/>
        <v>1.4913616938342726</v>
      </c>
      <c r="D34" s="4">
        <f t="shared" si="4"/>
        <v>769.63143333888831</v>
      </c>
      <c r="E34" s="4">
        <f t="shared" si="2"/>
        <v>769.63143333888831</v>
      </c>
      <c r="F34" s="4">
        <v>754</v>
      </c>
      <c r="G34" s="5">
        <f t="shared" si="3"/>
        <v>244.34170822810907</v>
      </c>
    </row>
    <row r="35" spans="1:7" x14ac:dyDescent="0.3">
      <c r="A35" s="1">
        <v>43862</v>
      </c>
      <c r="B35" s="2">
        <v>32</v>
      </c>
      <c r="C35" s="2">
        <f t="shared" si="0"/>
        <v>1.505149978319906</v>
      </c>
      <c r="D35" s="4">
        <f t="shared" si="4"/>
        <v>790.71723127106759</v>
      </c>
      <c r="E35" s="4">
        <f t="shared" si="2"/>
        <v>790.71723127106759</v>
      </c>
      <c r="F35" s="4">
        <v>665</v>
      </c>
      <c r="G35" s="5">
        <f t="shared" si="3"/>
        <v>15804.822238463095</v>
      </c>
    </row>
    <row r="36" spans="1:7" x14ac:dyDescent="0.3">
      <c r="A36" s="1">
        <v>43863</v>
      </c>
      <c r="B36" s="2">
        <v>33</v>
      </c>
      <c r="C36" s="2">
        <f t="shared" si="0"/>
        <v>1.5185139398778875</v>
      </c>
      <c r="D36" s="4">
        <f t="shared" si="4"/>
        <v>791.46063062997496</v>
      </c>
      <c r="E36" s="4">
        <f t="shared" si="2"/>
        <v>791.46063062997496</v>
      </c>
      <c r="F36" s="4">
        <v>724</v>
      </c>
      <c r="G36" s="5">
        <f t="shared" si="3"/>
        <v>4550.9366849939152</v>
      </c>
    </row>
    <row r="37" spans="1:7" x14ac:dyDescent="0.3">
      <c r="A37" s="1">
        <v>43864</v>
      </c>
      <c r="B37" s="2">
        <v>34</v>
      </c>
      <c r="C37" s="2">
        <f t="shared" si="0"/>
        <v>1.5314789170422551</v>
      </c>
      <c r="D37" s="4">
        <f t="shared" si="4"/>
        <v>773.58198891627319</v>
      </c>
      <c r="E37" s="4">
        <f t="shared" si="2"/>
        <v>773.58198891627319</v>
      </c>
      <c r="F37" s="4">
        <v>889</v>
      </c>
      <c r="G37" s="5">
        <f t="shared" si="3"/>
        <v>13321.317282523285</v>
      </c>
    </row>
    <row r="38" spans="1:7" x14ac:dyDescent="0.3">
      <c r="A38" s="1">
        <v>43865</v>
      </c>
      <c r="B38" s="2">
        <v>35</v>
      </c>
      <c r="C38" s="2">
        <f t="shared" si="0"/>
        <v>1.5440680443502757</v>
      </c>
      <c r="D38" s="4">
        <f t="shared" si="4"/>
        <v>739.85423045073924</v>
      </c>
      <c r="E38" s="4">
        <f t="shared" si="2"/>
        <v>739.85423045073924</v>
      </c>
      <c r="F38" s="4">
        <v>731</v>
      </c>
      <c r="G38" s="5">
        <f t="shared" si="3"/>
        <v>78.397396874797963</v>
      </c>
    </row>
    <row r="39" spans="1:7" x14ac:dyDescent="0.3">
      <c r="A39" s="1">
        <v>43866</v>
      </c>
      <c r="B39" s="2">
        <v>36</v>
      </c>
      <c r="C39" s="2">
        <f t="shared" si="0"/>
        <v>1.5563025007672873</v>
      </c>
      <c r="D39" s="4">
        <f t="shared" si="4"/>
        <v>693.66642132885704</v>
      </c>
      <c r="E39" s="4">
        <f t="shared" si="2"/>
        <v>693.66642132885704</v>
      </c>
      <c r="F39" s="4">
        <v>707</v>
      </c>
      <c r="G39" s="5">
        <f t="shared" si="3"/>
        <v>177.78432017955845</v>
      </c>
    </row>
    <row r="40" spans="1:7" x14ac:dyDescent="0.3">
      <c r="A40" s="1">
        <v>43867</v>
      </c>
      <c r="B40" s="2">
        <v>37</v>
      </c>
      <c r="C40" s="2">
        <f t="shared" si="0"/>
        <v>1.568201724066995</v>
      </c>
      <c r="D40" s="4">
        <f t="shared" si="4"/>
        <v>638.61816621673836</v>
      </c>
      <c r="E40" s="4">
        <f t="shared" si="2"/>
        <v>638.61816621673836</v>
      </c>
      <c r="F40" s="4">
        <v>682</v>
      </c>
      <c r="G40" s="5">
        <f t="shared" si="3"/>
        <v>1881.9835023985411</v>
      </c>
    </row>
    <row r="41" spans="1:7" x14ac:dyDescent="0.3">
      <c r="A41" s="1">
        <v>43868</v>
      </c>
      <c r="B41" s="2">
        <v>38</v>
      </c>
      <c r="C41" s="2">
        <f t="shared" si="0"/>
        <v>1.5797835966168101</v>
      </c>
      <c r="D41" s="4">
        <f t="shared" si="4"/>
        <v>578.18730504410996</v>
      </c>
      <c r="E41" s="4">
        <f t="shared" si="2"/>
        <v>578.18730504410996</v>
      </c>
      <c r="F41" s="4">
        <v>554</v>
      </c>
      <c r="G41" s="5">
        <f t="shared" si="3"/>
        <v>585.0257252968272</v>
      </c>
    </row>
    <row r="42" spans="1:7" x14ac:dyDescent="0.3">
      <c r="A42" s="1">
        <v>43869</v>
      </c>
      <c r="B42" s="2">
        <v>39</v>
      </c>
      <c r="C42" s="2">
        <f t="shared" si="0"/>
        <v>1.5910646070264991</v>
      </c>
      <c r="D42" s="4">
        <f t="shared" si="4"/>
        <v>515.49053852621978</v>
      </c>
      <c r="E42" s="4">
        <f t="shared" si="2"/>
        <v>515.49053852621978</v>
      </c>
      <c r="F42" s="4">
        <v>507</v>
      </c>
      <c r="G42" s="5">
        <f t="shared" si="3"/>
        <v>72.08924446522235</v>
      </c>
    </row>
    <row r="43" spans="1:7" x14ac:dyDescent="0.3">
      <c r="A43" s="1">
        <v>43870</v>
      </c>
      <c r="B43" s="2">
        <v>40</v>
      </c>
      <c r="C43" s="2">
        <f t="shared" si="0"/>
        <v>1.6020599913279623</v>
      </c>
      <c r="D43" s="4">
        <f t="shared" si="4"/>
        <v>453.1381861947537</v>
      </c>
      <c r="E43" s="4">
        <f t="shared" si="2"/>
        <v>453.1381861947537</v>
      </c>
      <c r="F43" s="4">
        <v>431</v>
      </c>
      <c r="G43" s="5">
        <f t="shared" si="3"/>
        <v>490.09928799358335</v>
      </c>
    </row>
    <row r="44" spans="1:7" x14ac:dyDescent="0.3">
      <c r="A44" s="1">
        <v>43871</v>
      </c>
      <c r="B44" s="2">
        <v>41</v>
      </c>
      <c r="C44" s="2">
        <f t="shared" si="0"/>
        <v>1.6127838567197355</v>
      </c>
      <c r="D44" s="4">
        <f t="shared" si="4"/>
        <v>393.1718356942705</v>
      </c>
      <c r="E44" s="4">
        <f t="shared" si="2"/>
        <v>393.1718356942705</v>
      </c>
      <c r="F44" s="4">
        <v>381</v>
      </c>
      <c r="G44" s="5">
        <f t="shared" si="3"/>
        <v>148.15358416831739</v>
      </c>
    </row>
    <row r="45" spans="1:7" x14ac:dyDescent="0.3">
      <c r="A45" s="1">
        <v>43872</v>
      </c>
      <c r="B45" s="2">
        <v>42</v>
      </c>
      <c r="C45" s="2">
        <f t="shared" si="0"/>
        <v>1.6232492903979006</v>
      </c>
      <c r="D45" s="4">
        <f t="shared" si="4"/>
        <v>337.0670334677788</v>
      </c>
      <c r="E45" s="4">
        <f t="shared" si="2"/>
        <v>337.0670334677788</v>
      </c>
      <c r="F45" s="4">
        <v>377</v>
      </c>
      <c r="G45" s="5">
        <f t="shared" si="3"/>
        <v>1594.6418160634985</v>
      </c>
    </row>
    <row r="46" spans="1:7" x14ac:dyDescent="0.3">
      <c r="A46" s="1">
        <v>43873</v>
      </c>
      <c r="B46" s="2">
        <v>43</v>
      </c>
      <c r="C46" s="2">
        <f t="shared" si="0"/>
        <v>1.6334684555795864</v>
      </c>
      <c r="D46" s="4">
        <f t="shared" ref="D46:D77" si="5">$D$2*EXP(-((C46-$F$2)^2)/(2*$G$2))</f>
        <v>285.78127849183289</v>
      </c>
      <c r="E46" s="4">
        <f t="shared" si="2"/>
        <v>285.78127849183289</v>
      </c>
      <c r="F46" s="4">
        <v>312</v>
      </c>
      <c r="G46" s="5">
        <f t="shared" si="3"/>
        <v>687.42135752282445</v>
      </c>
    </row>
    <row r="47" spans="1:7" x14ac:dyDescent="0.3">
      <c r="A47" s="1">
        <v>43874</v>
      </c>
      <c r="B47" s="2">
        <v>44</v>
      </c>
      <c r="C47" s="2">
        <f t="shared" si="0"/>
        <v>1.6434526764861874</v>
      </c>
      <c r="D47" s="4">
        <f t="shared" si="5"/>
        <v>239.82893843505798</v>
      </c>
      <c r="E47" s="4">
        <f t="shared" si="2"/>
        <v>239.82893843505798</v>
      </c>
      <c r="F47" s="4">
        <v>266</v>
      </c>
      <c r="G47" s="5">
        <f t="shared" si="3"/>
        <v>684.92446343598556</v>
      </c>
    </row>
    <row r="48" spans="1:7" x14ac:dyDescent="0.3">
      <c r="A48" s="1">
        <v>43875</v>
      </c>
      <c r="B48" s="2">
        <v>45</v>
      </c>
      <c r="C48" s="2">
        <f t="shared" si="0"/>
        <v>1.6532125137753437</v>
      </c>
      <c r="D48" s="4">
        <f t="shared" si="5"/>
        <v>199.36789634164182</v>
      </c>
      <c r="E48" s="4">
        <f t="shared" si="2"/>
        <v>199.36789634164182</v>
      </c>
      <c r="F48" s="4">
        <v>220</v>
      </c>
      <c r="G48" s="5">
        <f t="shared" si="3"/>
        <v>425.68370136923681</v>
      </c>
    </row>
    <row r="49" spans="1:7" x14ac:dyDescent="0.3">
      <c r="A49" s="1">
        <v>43876</v>
      </c>
      <c r="B49" s="2">
        <v>46</v>
      </c>
      <c r="C49" s="2">
        <f t="shared" si="0"/>
        <v>1.6627578316815741</v>
      </c>
      <c r="D49" s="4">
        <f t="shared" si="5"/>
        <v>164.28662106144012</v>
      </c>
      <c r="E49" s="4">
        <f t="shared" si="2"/>
        <v>164.28662106144012</v>
      </c>
      <c r="F49" s="4">
        <v>166</v>
      </c>
      <c r="G49" s="5">
        <f t="shared" si="3"/>
        <v>2.9356673871005965</v>
      </c>
    </row>
    <row r="50" spans="1:7" x14ac:dyDescent="0.3">
      <c r="A50" s="1">
        <v>43877</v>
      </c>
      <c r="B50" s="2">
        <v>47</v>
      </c>
      <c r="C50" s="2">
        <f t="shared" si="0"/>
        <v>1.6720978579357175</v>
      </c>
      <c r="D50" s="4">
        <f t="shared" si="5"/>
        <v>134.28415362846258</v>
      </c>
      <c r="E50" s="4">
        <f t="shared" si="2"/>
        <v>134.28415362846258</v>
      </c>
      <c r="F50" s="4">
        <v>115</v>
      </c>
      <c r="G50" s="5">
        <f t="shared" si="3"/>
        <v>371.87858116614632</v>
      </c>
    </row>
    <row r="51" spans="1:7" x14ac:dyDescent="0.3">
      <c r="A51" s="1">
        <v>43878</v>
      </c>
      <c r="B51" s="2">
        <v>48</v>
      </c>
      <c r="C51" s="2">
        <f t="shared" si="0"/>
        <v>1.6812412373755872</v>
      </c>
      <c r="D51" s="4">
        <f t="shared" si="5"/>
        <v>108.93876105254884</v>
      </c>
      <c r="E51" s="4">
        <f t="shared" si="2"/>
        <v>108.93876105254884</v>
      </c>
      <c r="F51" s="4">
        <v>79</v>
      </c>
      <c r="G51" s="5">
        <f t="shared" si="3"/>
        <v>896.32941336161537</v>
      </c>
    </row>
    <row r="52" spans="1:7" x14ac:dyDescent="0.3">
      <c r="A52" s="1">
        <v>43879</v>
      </c>
      <c r="B52" s="2">
        <v>49</v>
      </c>
      <c r="C52" s="2">
        <f t="shared" si="0"/>
        <v>1.6901960800285136</v>
      </c>
      <c r="D52" s="4">
        <f t="shared" si="5"/>
        <v>87.763534410906274</v>
      </c>
      <c r="E52" s="4">
        <f t="shared" si="2"/>
        <v>87.763534410906274</v>
      </c>
      <c r="F52" s="4">
        <v>56</v>
      </c>
      <c r="G52" s="5">
        <f t="shared" si="3"/>
        <v>1008.922118272827</v>
      </c>
    </row>
    <row r="53" spans="1:7" x14ac:dyDescent="0.3">
      <c r="A53" s="1">
        <v>43880</v>
      </c>
      <c r="B53" s="2">
        <v>50</v>
      </c>
      <c r="C53" s="2">
        <f t="shared" si="0"/>
        <v>1.6989700043360187</v>
      </c>
      <c r="D53" s="4">
        <f t="shared" si="5"/>
        <v>70.248983403363084</v>
      </c>
      <c r="E53" s="4">
        <f t="shared" si="2"/>
        <v>70.248983403363084</v>
      </c>
      <c r="F53" s="4">
        <v>45</v>
      </c>
      <c r="G53" s="5">
        <f t="shared" si="3"/>
        <v>637.51116290330447</v>
      </c>
    </row>
    <row r="54" spans="1:7" x14ac:dyDescent="0.3">
      <c r="A54" s="1">
        <v>43881</v>
      </c>
      <c r="B54" s="2">
        <v>51</v>
      </c>
      <c r="C54" s="2">
        <f t="shared" si="0"/>
        <v>1.7075701760979363</v>
      </c>
      <c r="D54" s="4">
        <f t="shared" si="5"/>
        <v>55.893792465185832</v>
      </c>
      <c r="E54" s="4">
        <f t="shared" si="2"/>
        <v>55.893792465185832</v>
      </c>
      <c r="F54" s="4">
        <v>30</v>
      </c>
      <c r="G54" s="5">
        <f t="shared" si="3"/>
        <v>670.48848823011463</v>
      </c>
    </row>
    <row r="55" spans="1:7" x14ac:dyDescent="0.3">
      <c r="A55" s="1">
        <v>43882</v>
      </c>
      <c r="B55" s="2">
        <v>52</v>
      </c>
      <c r="C55" s="2">
        <f t="shared" si="0"/>
        <v>1.7160033436347992</v>
      </c>
      <c r="D55" s="4">
        <f t="shared" si="5"/>
        <v>44.225489094550582</v>
      </c>
      <c r="E55" s="4">
        <f t="shared" si="2"/>
        <v>44.225489094550582</v>
      </c>
      <c r="F55" s="4">
        <v>31</v>
      </c>
      <c r="G55" s="5">
        <f t="shared" si="3"/>
        <v>174.91356179007639</v>
      </c>
    </row>
    <row r="56" spans="1:7" x14ac:dyDescent="0.3">
      <c r="A56" s="1">
        <v>43883</v>
      </c>
      <c r="B56" s="2">
        <v>53</v>
      </c>
      <c r="C56" s="2">
        <f t="shared" si="0"/>
        <v>1.7242758696007889</v>
      </c>
      <c r="D56" s="4">
        <f t="shared" si="5"/>
        <v>34.812976866806949</v>
      </c>
      <c r="E56" s="4">
        <f t="shared" si="2"/>
        <v>34.812976866806949</v>
      </c>
      <c r="F56" s="4">
        <v>18</v>
      </c>
      <c r="G56" s="5">
        <f t="shared" si="3"/>
        <v>282.6761911237856</v>
      </c>
    </row>
    <row r="57" spans="1:7" x14ac:dyDescent="0.3">
      <c r="A57" s="1">
        <v>43884</v>
      </c>
      <c r="B57" s="2">
        <v>54</v>
      </c>
      <c r="C57" s="2">
        <f t="shared" si="0"/>
        <v>1.7323937598229686</v>
      </c>
      <c r="D57" s="4">
        <f t="shared" si="5"/>
        <v>27.272833371319361</v>
      </c>
      <c r="E57" s="4">
        <f t="shared" si="2"/>
        <v>27.272833371319361</v>
      </c>
      <c r="F57" s="4">
        <v>11</v>
      </c>
      <c r="G57" s="5">
        <f t="shared" si="3"/>
        <v>264.80510593072506</v>
      </c>
    </row>
    <row r="58" spans="1:7" x14ac:dyDescent="0.3">
      <c r="A58" s="1">
        <v>43885</v>
      </c>
      <c r="B58" s="2">
        <v>55</v>
      </c>
      <c r="C58" s="2">
        <f t="shared" si="0"/>
        <v>1.7403626894942439</v>
      </c>
      <c r="D58" s="4">
        <f t="shared" si="5"/>
        <v>21.271072280582153</v>
      </c>
      <c r="E58" s="4">
        <f t="shared" si="2"/>
        <v>21.271072280582153</v>
      </c>
      <c r="F58" s="4">
        <v>9</v>
      </c>
      <c r="G58" s="5">
        <f>(F58-E58)^2</f>
        <v>150.57921491527168</v>
      </c>
    </row>
    <row r="59" spans="1:7" x14ac:dyDescent="0.3">
      <c r="A59" s="1">
        <v>43886</v>
      </c>
      <c r="B59" s="2">
        <v>56</v>
      </c>
      <c r="C59" s="2">
        <f t="shared" si="0"/>
        <v>1.7481880270062005</v>
      </c>
      <c r="D59" s="4">
        <f t="shared" si="5"/>
        <v>16.521797290434431</v>
      </c>
      <c r="E59" s="4">
        <f t="shared" si="2"/>
        <v>16.521797290434431</v>
      </c>
      <c r="F59" s="4">
        <v>5</v>
      </c>
      <c r="G59" s="5">
        <f>(F59-E59)^2</f>
        <v>132.7518128018622</v>
      </c>
    </row>
    <row r="60" spans="1:7" x14ac:dyDescent="0.3">
      <c r="A60" s="1">
        <v>43887</v>
      </c>
      <c r="B60" s="2">
        <v>57</v>
      </c>
      <c r="C60" s="2">
        <f t="shared" si="0"/>
        <v>1.7558748556724915</v>
      </c>
      <c r="D60" s="4">
        <f t="shared" si="5"/>
        <v>12.78388737111762</v>
      </c>
      <c r="E60" s="4">
        <f t="shared" si="2"/>
        <v>12.78388737111762</v>
      </c>
      <c r="F60" s="4">
        <v>24</v>
      </c>
      <c r="G60" s="5">
        <f>(F60-E60)^2</f>
        <v>125.80118250377481</v>
      </c>
    </row>
    <row r="61" spans="1:7" x14ac:dyDescent="0.3">
      <c r="A61" s="1">
        <v>43888</v>
      </c>
      <c r="B61" s="2">
        <v>58</v>
      </c>
      <c r="C61" s="2">
        <f t="shared" si="0"/>
        <v>1.7634279935629373</v>
      </c>
      <c r="D61" s="4">
        <f t="shared" si="5"/>
        <v>9.8565809174834129</v>
      </c>
      <c r="E61" s="4">
        <f t="shared" si="2"/>
        <v>9.8565809174834129</v>
      </c>
      <c r="F61" s="4">
        <v>9</v>
      </c>
      <c r="G61" s="5">
        <f>(F61-E61)^2</f>
        <v>0.73373086819672551</v>
      </c>
    </row>
    <row r="62" spans="1:7" x14ac:dyDescent="0.3">
      <c r="A62" s="1">
        <v>43889</v>
      </c>
      <c r="B62" s="2">
        <v>59</v>
      </c>
      <c r="C62" s="2">
        <f t="shared" si="0"/>
        <v>1.7708520116421442</v>
      </c>
      <c r="D62" s="4">
        <f t="shared" si="5"/>
        <v>7.5745888884691963</v>
      </c>
      <c r="E62" s="4">
        <f t="shared" si="2"/>
        <v>7.5745888884691963</v>
      </c>
      <c r="G62" s="12"/>
    </row>
    <row r="63" spans="1:7" x14ac:dyDescent="0.3">
      <c r="A63" s="1">
        <v>43890</v>
      </c>
      <c r="B63" s="2">
        <v>60</v>
      </c>
      <c r="C63" s="2">
        <f t="shared" si="0"/>
        <v>1.7781512503836436</v>
      </c>
      <c r="D63" s="4">
        <f t="shared" si="5"/>
        <v>5.8031710383090616</v>
      </c>
      <c r="E63" s="4">
        <f t="shared" si="2"/>
        <v>5.8031710383090616</v>
      </c>
      <c r="G63" s="13"/>
    </row>
    <row r="64" spans="1:7" x14ac:dyDescent="0.3">
      <c r="A64" s="1">
        <v>43891</v>
      </c>
      <c r="B64" s="2">
        <v>61</v>
      </c>
      <c r="C64" s="2">
        <f t="shared" si="0"/>
        <v>1.7853298350107671</v>
      </c>
      <c r="D64" s="4">
        <f t="shared" si="5"/>
        <v>4.4334551100555775</v>
      </c>
      <c r="E64" s="4">
        <f t="shared" si="2"/>
        <v>4.4334551100555775</v>
      </c>
      <c r="G64" s="13"/>
    </row>
    <row r="65" spans="1:7" x14ac:dyDescent="0.3">
      <c r="A65" s="1">
        <v>43892</v>
      </c>
      <c r="B65" s="2">
        <v>62</v>
      </c>
      <c r="C65" s="2">
        <f t="shared" si="0"/>
        <v>1.7923916894982539</v>
      </c>
      <c r="D65" s="4">
        <f t="shared" si="5"/>
        <v>3.3781626468690411</v>
      </c>
      <c r="E65" s="4">
        <f t="shared" si="2"/>
        <v>3.3781626468690411</v>
      </c>
      <c r="G65" s="12"/>
    </row>
    <row r="66" spans="1:7" x14ac:dyDescent="0.3">
      <c r="A66" s="1">
        <v>43893</v>
      </c>
      <c r="B66" s="2">
        <v>63</v>
      </c>
      <c r="C66" s="2">
        <f t="shared" si="0"/>
        <v>1.7993405494535817</v>
      </c>
      <c r="D66" s="4">
        <f t="shared" si="5"/>
        <v>2.5678212321111773</v>
      </c>
      <c r="E66" s="4">
        <f t="shared" si="2"/>
        <v>2.5678212321111773</v>
      </c>
    </row>
    <row r="67" spans="1:7" x14ac:dyDescent="0.3">
      <c r="A67" s="1">
        <v>43894</v>
      </c>
      <c r="B67" s="2">
        <v>64</v>
      </c>
      <c r="C67" s="2">
        <f t="shared" si="0"/>
        <v>1.8061799739838871</v>
      </c>
      <c r="D67" s="4">
        <f t="shared" si="5"/>
        <v>1.9474853096391176</v>
      </c>
      <c r="E67" s="4">
        <f t="shared" si="2"/>
        <v>1.9474853096391176</v>
      </c>
    </row>
    <row r="68" spans="1:7" x14ac:dyDescent="0.3">
      <c r="A68" s="1">
        <v>43895</v>
      </c>
      <c r="B68" s="2">
        <v>65</v>
      </c>
      <c r="C68" s="2">
        <f t="shared" si="0"/>
        <v>1.8129133566428555</v>
      </c>
      <c r="D68" s="4">
        <f t="shared" si="5"/>
        <v>1.4739503571027714</v>
      </c>
      <c r="E68" s="4">
        <f t="shared" si="2"/>
        <v>1.4739503571027714</v>
      </c>
    </row>
    <row r="69" spans="1:7" x14ac:dyDescent="0.3">
      <c r="A69" s="1">
        <v>43896</v>
      </c>
      <c r="B69" s="2">
        <v>66</v>
      </c>
      <c r="C69" s="2">
        <f t="shared" ref="C69:C81" si="6">LOG(B69-$C$2)</f>
        <v>1.8195439355418688</v>
      </c>
      <c r="D69" s="4">
        <f t="shared" si="5"/>
        <v>1.1134228975914768</v>
      </c>
      <c r="E69" s="4">
        <f t="shared" ref="E69:E81" si="7">IFERROR(D69,0)</f>
        <v>1.1134228975914768</v>
      </c>
    </row>
    <row r="70" spans="1:7" s="10" customFormat="1" x14ac:dyDescent="0.3">
      <c r="A70" s="3">
        <v>43897</v>
      </c>
      <c r="B70" s="10">
        <v>67</v>
      </c>
      <c r="C70" s="10">
        <f t="shared" si="6"/>
        <v>1.8260748027008264</v>
      </c>
      <c r="D70" s="10">
        <f t="shared" si="5"/>
        <v>0.83959733304218243</v>
      </c>
      <c r="E70" s="10">
        <f t="shared" si="7"/>
        <v>0.83959733304218243</v>
      </c>
      <c r="G70" s="6"/>
    </row>
    <row r="71" spans="1:7" x14ac:dyDescent="0.3">
      <c r="A71" s="1">
        <v>43898</v>
      </c>
      <c r="B71" s="2">
        <v>68</v>
      </c>
      <c r="C71" s="2">
        <f t="shared" si="6"/>
        <v>1.8325089127062364</v>
      </c>
      <c r="D71" s="4">
        <f t="shared" si="5"/>
        <v>0.6320864542040654</v>
      </c>
      <c r="E71" s="4">
        <f t="shared" si="7"/>
        <v>0.6320864542040654</v>
      </c>
    </row>
    <row r="72" spans="1:7" x14ac:dyDescent="0.3">
      <c r="A72" s="1">
        <v>43899</v>
      </c>
      <c r="B72" s="2">
        <v>69</v>
      </c>
      <c r="C72" s="2">
        <f t="shared" si="6"/>
        <v>1.8388490907372552</v>
      </c>
      <c r="D72" s="4">
        <f t="shared" si="5"/>
        <v>0.47515312733035986</v>
      </c>
      <c r="E72" s="4">
        <f t="shared" si="7"/>
        <v>0.47515312733035986</v>
      </c>
    </row>
    <row r="73" spans="1:7" x14ac:dyDescent="0.3">
      <c r="A73" s="1">
        <v>43900</v>
      </c>
      <c r="B73" s="2">
        <v>70</v>
      </c>
      <c r="C73" s="2">
        <f t="shared" si="6"/>
        <v>1.8450980400142569</v>
      </c>
      <c r="D73" s="4">
        <f t="shared" si="5"/>
        <v>0.35669416913082908</v>
      </c>
      <c r="E73" s="4">
        <f t="shared" si="7"/>
        <v>0.35669416913082908</v>
      </c>
    </row>
    <row r="74" spans="1:7" x14ac:dyDescent="0.3">
      <c r="A74" s="1">
        <v>43901</v>
      </c>
      <c r="B74" s="2">
        <v>71</v>
      </c>
      <c r="C74" s="2">
        <f t="shared" si="6"/>
        <v>1.8512583487190752</v>
      </c>
      <c r="D74" s="4">
        <f t="shared" si="5"/>
        <v>0.26743245015423189</v>
      </c>
      <c r="E74" s="4">
        <f t="shared" si="7"/>
        <v>0.26743245015423189</v>
      </c>
    </row>
    <row r="75" spans="1:7" x14ac:dyDescent="0.3">
      <c r="A75" s="1">
        <v>43902</v>
      </c>
      <c r="B75" s="2">
        <v>72</v>
      </c>
      <c r="C75" s="2">
        <f t="shared" si="6"/>
        <v>1.8573324964312685</v>
      </c>
      <c r="D75" s="4">
        <f t="shared" si="5"/>
        <v>0.2002788983737063</v>
      </c>
      <c r="E75" s="4">
        <f t="shared" si="7"/>
        <v>0.2002788983737063</v>
      </c>
    </row>
    <row r="76" spans="1:7" x14ac:dyDescent="0.3">
      <c r="A76" s="1">
        <v>43903</v>
      </c>
      <c r="B76" s="2">
        <v>73</v>
      </c>
      <c r="C76" s="2">
        <f t="shared" si="6"/>
        <v>1.8633228601204559</v>
      </c>
      <c r="D76" s="4">
        <f t="shared" si="5"/>
        <v>0.14983172048428894</v>
      </c>
      <c r="E76" s="4">
        <f t="shared" si="7"/>
        <v>0.14983172048428894</v>
      </c>
    </row>
    <row r="77" spans="1:7" x14ac:dyDescent="0.3">
      <c r="A77" s="1">
        <v>43904</v>
      </c>
      <c r="B77" s="2">
        <v>74</v>
      </c>
      <c r="C77" s="2">
        <f t="shared" si="6"/>
        <v>1.8692317197309762</v>
      </c>
      <c r="D77" s="4">
        <f t="shared" si="5"/>
        <v>0.11198546503524361</v>
      </c>
      <c r="E77" s="4">
        <f t="shared" si="7"/>
        <v>0.11198546503524361</v>
      </c>
    </row>
    <row r="78" spans="1:7" x14ac:dyDescent="0.3">
      <c r="A78" s="1">
        <v>43905</v>
      </c>
      <c r="B78" s="2">
        <v>75</v>
      </c>
      <c r="C78" s="2">
        <f t="shared" si="6"/>
        <v>1.8750612633917001</v>
      </c>
      <c r="D78" s="4">
        <f t="shared" ref="D78:D81" si="8">$D$2*EXP(-((C78-$F$2)^2)/(2*$G$2))</f>
        <v>8.3627330320016791E-2</v>
      </c>
      <c r="E78" s="4">
        <f t="shared" si="7"/>
        <v>8.3627330320016791E-2</v>
      </c>
    </row>
    <row r="79" spans="1:7" x14ac:dyDescent="0.3">
      <c r="A79" s="1">
        <v>43906</v>
      </c>
      <c r="B79" s="2">
        <v>76</v>
      </c>
      <c r="C79" s="2">
        <f t="shared" si="6"/>
        <v>1.8808135922807914</v>
      </c>
      <c r="D79" s="4">
        <f t="shared" si="8"/>
        <v>6.2402292691034707E-2</v>
      </c>
      <c r="E79" s="4">
        <f t="shared" si="7"/>
        <v>6.2402292691034707E-2</v>
      </c>
    </row>
    <row r="80" spans="1:7" x14ac:dyDescent="0.3">
      <c r="A80" s="1">
        <v>43907</v>
      </c>
      <c r="B80" s="2">
        <v>77</v>
      </c>
      <c r="C80" s="2">
        <f t="shared" si="6"/>
        <v>1.8864907251724818</v>
      </c>
      <c r="D80" s="4">
        <f t="shared" si="8"/>
        <v>4.653218997579308E-2</v>
      </c>
      <c r="E80" s="4">
        <f t="shared" si="7"/>
        <v>4.653218997579308E-2</v>
      </c>
    </row>
    <row r="81" spans="1:5" x14ac:dyDescent="0.3">
      <c r="A81" s="1">
        <v>43908</v>
      </c>
      <c r="B81" s="2">
        <v>78</v>
      </c>
      <c r="C81" s="2">
        <f t="shared" si="6"/>
        <v>1.8920946026904804</v>
      </c>
      <c r="D81" s="4">
        <f t="shared" si="8"/>
        <v>3.467687435488425E-2</v>
      </c>
      <c r="E81" s="4">
        <f t="shared" si="7"/>
        <v>3.467687435488425E-2</v>
      </c>
    </row>
  </sheetData>
  <conditionalFormatting sqref="E4:E81">
    <cfRule type="colorScale" priority="3">
      <colorScale>
        <cfvo type="num" val="0.5"/>
        <cfvo type="num" val="0.5"/>
        <cfvo type="max"/>
        <color rgb="FF63BE7B"/>
        <color rgb="FFFFEB84"/>
        <color rgb="FFF8696B"/>
      </colorScale>
    </cfRule>
  </conditionalFormatting>
  <conditionalFormatting sqref="F4:F81">
    <cfRule type="colorScale" priority="2">
      <colorScale>
        <cfvo type="min"/>
        <cfvo type="percentile" val="50"/>
        <cfvo type="max"/>
        <color rgb="FF63BE7B"/>
        <color rgb="FFFFEB84"/>
        <color rgb="FFF8696B"/>
      </colorScale>
    </cfRule>
  </conditionalFormatting>
  <conditionalFormatting sqref="E4:F81">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DD92-7DC7-44B3-9F81-D701F00AFECE}">
  <dimension ref="A1:T81"/>
  <sheetViews>
    <sheetView workbookViewId="0">
      <selection activeCell="S12" sqref="S12"/>
    </sheetView>
  </sheetViews>
  <sheetFormatPr defaultRowHeight="14.4" x14ac:dyDescent="0.3"/>
  <cols>
    <col min="1" max="1" width="10.33203125" style="4" bestFit="1" customWidth="1"/>
    <col min="2" max="3" width="8.88671875" style="2"/>
    <col min="4" max="4" width="12" style="4" bestFit="1" customWidth="1"/>
    <col min="5" max="5" width="12" style="4" customWidth="1"/>
    <col min="6" max="6" width="8.88671875" style="4"/>
    <col min="7" max="7" width="10.44140625" style="5" bestFit="1" customWidth="1"/>
    <col min="8" max="18" width="8.88671875" style="4"/>
    <col min="19" max="19" width="13" style="4" customWidth="1"/>
    <col min="20" max="20" width="13.77734375" style="4" customWidth="1"/>
    <col min="21" max="25" width="8.88671875" style="4"/>
    <col min="26" max="26" width="12" style="4" bestFit="1" customWidth="1"/>
    <col min="27" max="16384" width="8.88671875" style="4"/>
  </cols>
  <sheetData>
    <row r="1" spans="1:20" x14ac:dyDescent="0.3">
      <c r="C1" s="2" t="s">
        <v>3</v>
      </c>
      <c r="D1" s="4" t="s">
        <v>0</v>
      </c>
      <c r="F1" s="4" t="s">
        <v>1</v>
      </c>
      <c r="G1" s="5" t="s">
        <v>2</v>
      </c>
      <c r="H1" s="4" t="s">
        <v>4</v>
      </c>
    </row>
    <row r="2" spans="1:20" x14ac:dyDescent="0.3">
      <c r="C2" s="8">
        <v>16.368545700182882</v>
      </c>
      <c r="D2" s="8">
        <v>97.81453613335556</v>
      </c>
      <c r="E2" s="8"/>
      <c r="F2" s="8">
        <v>1.1365886961684419</v>
      </c>
      <c r="G2" s="9">
        <v>2.04590172032292E-2</v>
      </c>
      <c r="H2" s="10">
        <f>SUM(G4:G53)</f>
        <v>8986.6030653645957</v>
      </c>
    </row>
    <row r="3" spans="1:20" x14ac:dyDescent="0.3">
      <c r="A3" s="5" t="s">
        <v>8</v>
      </c>
      <c r="B3" s="2" t="s">
        <v>11</v>
      </c>
      <c r="C3" s="2" t="s">
        <v>10</v>
      </c>
      <c r="D3" s="4" t="s">
        <v>5</v>
      </c>
      <c r="E3" s="4" t="s">
        <v>6</v>
      </c>
      <c r="F3" s="4" t="s">
        <v>7</v>
      </c>
      <c r="G3" s="5" t="s">
        <v>9</v>
      </c>
    </row>
    <row r="4" spans="1:20" x14ac:dyDescent="0.3">
      <c r="A4" s="1">
        <v>43831</v>
      </c>
      <c r="B4" s="2">
        <v>1</v>
      </c>
      <c r="C4" s="2" t="e">
        <f>LOG(B4-$C$2)</f>
        <v>#NUM!</v>
      </c>
      <c r="D4" s="4" t="e">
        <f t="shared" ref="D4:D67" si="0">$D$2*EXP(-((C4-$F$2)^2)/(2*$G$2))</f>
        <v>#NUM!</v>
      </c>
      <c r="E4" s="4">
        <f>IFERROR(D4,0)</f>
        <v>0</v>
      </c>
      <c r="F4" s="4">
        <v>0</v>
      </c>
      <c r="G4" s="5">
        <f>(F4-E4)^2</f>
        <v>0</v>
      </c>
    </row>
    <row r="5" spans="1:20" x14ac:dyDescent="0.3">
      <c r="A5" s="1">
        <v>43832</v>
      </c>
      <c r="B5" s="2">
        <v>2</v>
      </c>
      <c r="C5" s="2" t="e">
        <f t="shared" ref="C5:C68" si="1">LOG(B5-$C$2)</f>
        <v>#NUM!</v>
      </c>
      <c r="D5" s="4" t="e">
        <f t="shared" si="0"/>
        <v>#NUM!</v>
      </c>
      <c r="E5" s="4">
        <f t="shared" ref="E5:E68" si="2">IFERROR(D5,0)</f>
        <v>0</v>
      </c>
      <c r="F5" s="4">
        <v>0</v>
      </c>
      <c r="G5" s="5">
        <f t="shared" ref="G5:G57" si="3">(F5-E5)^2</f>
        <v>0</v>
      </c>
      <c r="N5" s="2"/>
      <c r="R5" s="5"/>
    </row>
    <row r="6" spans="1:20" x14ac:dyDescent="0.3">
      <c r="A6" s="1">
        <v>43833</v>
      </c>
      <c r="B6" s="2">
        <v>3</v>
      </c>
      <c r="C6" s="2" t="e">
        <f t="shared" si="1"/>
        <v>#NUM!</v>
      </c>
      <c r="D6" s="4" t="e">
        <f t="shared" si="0"/>
        <v>#NUM!</v>
      </c>
      <c r="E6" s="4">
        <f t="shared" si="2"/>
        <v>0</v>
      </c>
      <c r="F6" s="4">
        <v>0</v>
      </c>
      <c r="G6" s="5">
        <f t="shared" si="3"/>
        <v>0</v>
      </c>
      <c r="N6" s="2"/>
      <c r="R6" s="5"/>
      <c r="S6" s="5"/>
      <c r="T6" s="5"/>
    </row>
    <row r="7" spans="1:20" x14ac:dyDescent="0.3">
      <c r="A7" s="1">
        <v>43834</v>
      </c>
      <c r="B7" s="2">
        <v>4</v>
      </c>
      <c r="C7" s="2" t="e">
        <f t="shared" si="1"/>
        <v>#NUM!</v>
      </c>
      <c r="D7" s="4" t="e">
        <f t="shared" si="0"/>
        <v>#NUM!</v>
      </c>
      <c r="E7" s="4">
        <f t="shared" si="2"/>
        <v>0</v>
      </c>
      <c r="F7" s="4">
        <v>0</v>
      </c>
      <c r="G7" s="5">
        <f t="shared" si="3"/>
        <v>0</v>
      </c>
      <c r="N7" s="2"/>
      <c r="R7" s="5"/>
      <c r="S7" s="5"/>
      <c r="T7" s="5"/>
    </row>
    <row r="8" spans="1:20" x14ac:dyDescent="0.3">
      <c r="A8" s="1">
        <v>43835</v>
      </c>
      <c r="B8" s="2">
        <v>5</v>
      </c>
      <c r="C8" s="2" t="e">
        <f t="shared" si="1"/>
        <v>#NUM!</v>
      </c>
      <c r="D8" s="4" t="e">
        <f t="shared" si="0"/>
        <v>#NUM!</v>
      </c>
      <c r="E8" s="4">
        <f t="shared" si="2"/>
        <v>0</v>
      </c>
      <c r="F8" s="4">
        <v>0</v>
      </c>
      <c r="G8" s="5">
        <f t="shared" si="3"/>
        <v>0</v>
      </c>
      <c r="N8" s="2"/>
      <c r="R8" s="5"/>
      <c r="S8" s="5"/>
      <c r="T8" s="5"/>
    </row>
    <row r="9" spans="1:20" x14ac:dyDescent="0.3">
      <c r="A9" s="1">
        <v>43836</v>
      </c>
      <c r="B9" s="2">
        <v>6</v>
      </c>
      <c r="C9" s="2" t="e">
        <f t="shared" si="1"/>
        <v>#NUM!</v>
      </c>
      <c r="D9" s="4" t="e">
        <f t="shared" si="0"/>
        <v>#NUM!</v>
      </c>
      <c r="E9" s="4">
        <f t="shared" si="2"/>
        <v>0</v>
      </c>
      <c r="F9" s="4">
        <v>0</v>
      </c>
      <c r="G9" s="5">
        <f t="shared" si="3"/>
        <v>0</v>
      </c>
      <c r="N9" s="2"/>
      <c r="R9" s="5"/>
      <c r="S9" s="5"/>
      <c r="T9" s="5"/>
    </row>
    <row r="10" spans="1:20" x14ac:dyDescent="0.3">
      <c r="A10" s="1">
        <v>43837</v>
      </c>
      <c r="B10" s="2">
        <v>7</v>
      </c>
      <c r="C10" s="2" t="e">
        <f t="shared" si="1"/>
        <v>#NUM!</v>
      </c>
      <c r="D10" s="4" t="e">
        <f t="shared" si="0"/>
        <v>#NUM!</v>
      </c>
      <c r="E10" s="4">
        <f t="shared" si="2"/>
        <v>0</v>
      </c>
      <c r="F10" s="4">
        <v>0</v>
      </c>
      <c r="G10" s="5">
        <f t="shared" si="3"/>
        <v>0</v>
      </c>
      <c r="N10" s="2"/>
      <c r="R10" s="5"/>
      <c r="S10" s="5"/>
      <c r="T10" s="5"/>
    </row>
    <row r="11" spans="1:20" x14ac:dyDescent="0.3">
      <c r="A11" s="1">
        <v>43838</v>
      </c>
      <c r="B11" s="2">
        <v>8</v>
      </c>
      <c r="C11" s="2" t="e">
        <f t="shared" si="1"/>
        <v>#NUM!</v>
      </c>
      <c r="D11" s="4" t="e">
        <f t="shared" si="0"/>
        <v>#NUM!</v>
      </c>
      <c r="E11" s="4">
        <f t="shared" si="2"/>
        <v>0</v>
      </c>
      <c r="F11" s="4">
        <v>0</v>
      </c>
      <c r="G11" s="5">
        <f t="shared" si="3"/>
        <v>0</v>
      </c>
      <c r="N11" s="2"/>
      <c r="R11" s="5"/>
      <c r="S11" s="5"/>
      <c r="T11" s="5"/>
    </row>
    <row r="12" spans="1:20" x14ac:dyDescent="0.3">
      <c r="A12" s="1">
        <v>43839</v>
      </c>
      <c r="B12" s="2">
        <v>9</v>
      </c>
      <c r="C12" s="2" t="e">
        <f t="shared" si="1"/>
        <v>#NUM!</v>
      </c>
      <c r="D12" s="4" t="e">
        <f t="shared" si="0"/>
        <v>#NUM!</v>
      </c>
      <c r="E12" s="4">
        <f t="shared" si="2"/>
        <v>0</v>
      </c>
      <c r="F12" s="4">
        <v>0</v>
      </c>
      <c r="G12" s="5">
        <f t="shared" si="3"/>
        <v>0</v>
      </c>
      <c r="N12" s="2"/>
      <c r="R12" s="5"/>
      <c r="S12" s="5"/>
      <c r="T12" s="5"/>
    </row>
    <row r="13" spans="1:20" x14ac:dyDescent="0.3">
      <c r="A13" s="1">
        <v>43840</v>
      </c>
      <c r="B13" s="2">
        <v>10</v>
      </c>
      <c r="C13" s="2" t="e">
        <f t="shared" si="1"/>
        <v>#NUM!</v>
      </c>
      <c r="D13" s="4" t="e">
        <f t="shared" si="0"/>
        <v>#NUM!</v>
      </c>
      <c r="E13" s="4">
        <f t="shared" si="2"/>
        <v>0</v>
      </c>
      <c r="F13" s="4">
        <v>0</v>
      </c>
      <c r="G13" s="5">
        <f t="shared" si="3"/>
        <v>0</v>
      </c>
      <c r="N13" s="2"/>
      <c r="R13" s="5"/>
      <c r="S13" s="5"/>
      <c r="T13" s="5"/>
    </row>
    <row r="14" spans="1:20" x14ac:dyDescent="0.3">
      <c r="A14" s="1">
        <v>43841</v>
      </c>
      <c r="B14" s="2">
        <v>11</v>
      </c>
      <c r="C14" s="2" t="e">
        <f t="shared" si="1"/>
        <v>#NUM!</v>
      </c>
      <c r="D14" s="4" t="e">
        <f t="shared" si="0"/>
        <v>#NUM!</v>
      </c>
      <c r="E14" s="4">
        <f t="shared" si="2"/>
        <v>0</v>
      </c>
      <c r="F14" s="4">
        <v>0</v>
      </c>
      <c r="G14" s="5">
        <f t="shared" si="3"/>
        <v>0</v>
      </c>
      <c r="N14" s="2"/>
      <c r="R14" s="5"/>
      <c r="S14" s="5"/>
      <c r="T14" s="5"/>
    </row>
    <row r="15" spans="1:20" x14ac:dyDescent="0.3">
      <c r="A15" s="1">
        <v>43842</v>
      </c>
      <c r="B15" s="2">
        <v>12</v>
      </c>
      <c r="C15" s="2" t="e">
        <f t="shared" si="1"/>
        <v>#NUM!</v>
      </c>
      <c r="D15" s="4" t="e">
        <f t="shared" si="0"/>
        <v>#NUM!</v>
      </c>
      <c r="E15" s="4">
        <f t="shared" si="2"/>
        <v>0</v>
      </c>
      <c r="F15" s="4">
        <v>0</v>
      </c>
      <c r="G15" s="5">
        <f t="shared" si="3"/>
        <v>0</v>
      </c>
      <c r="N15" s="2"/>
      <c r="R15" s="5"/>
      <c r="S15" s="5"/>
      <c r="T15" s="5"/>
    </row>
    <row r="16" spans="1:20" x14ac:dyDescent="0.3">
      <c r="A16" s="1">
        <v>43843</v>
      </c>
      <c r="B16" s="2">
        <v>13</v>
      </c>
      <c r="C16" s="2" t="e">
        <f t="shared" si="1"/>
        <v>#NUM!</v>
      </c>
      <c r="D16" s="4" t="e">
        <f t="shared" si="0"/>
        <v>#NUM!</v>
      </c>
      <c r="E16" s="4">
        <f t="shared" si="2"/>
        <v>0</v>
      </c>
      <c r="F16" s="4">
        <v>0</v>
      </c>
      <c r="G16" s="5">
        <f t="shared" si="3"/>
        <v>0</v>
      </c>
      <c r="N16" s="2"/>
      <c r="R16" s="5"/>
      <c r="S16" s="5"/>
      <c r="T16" s="5"/>
    </row>
    <row r="17" spans="1:20" x14ac:dyDescent="0.3">
      <c r="A17" s="1">
        <v>43844</v>
      </c>
      <c r="B17" s="2">
        <v>14</v>
      </c>
      <c r="C17" s="2" t="e">
        <f t="shared" si="1"/>
        <v>#NUM!</v>
      </c>
      <c r="D17" s="4" t="e">
        <f t="shared" si="0"/>
        <v>#NUM!</v>
      </c>
      <c r="E17" s="4">
        <f t="shared" si="2"/>
        <v>0</v>
      </c>
      <c r="F17" s="4">
        <v>0</v>
      </c>
      <c r="G17" s="5">
        <f t="shared" si="3"/>
        <v>0</v>
      </c>
      <c r="N17" s="2"/>
      <c r="R17" s="5"/>
      <c r="S17" s="5"/>
      <c r="T17" s="5"/>
    </row>
    <row r="18" spans="1:20" x14ac:dyDescent="0.3">
      <c r="A18" s="1">
        <v>43845</v>
      </c>
      <c r="B18" s="2">
        <v>15</v>
      </c>
      <c r="C18" s="2" t="e">
        <f t="shared" si="1"/>
        <v>#NUM!</v>
      </c>
      <c r="D18" s="4" t="e">
        <f t="shared" si="0"/>
        <v>#NUM!</v>
      </c>
      <c r="E18" s="4">
        <f t="shared" si="2"/>
        <v>0</v>
      </c>
      <c r="F18" s="4">
        <v>0</v>
      </c>
      <c r="G18" s="5">
        <f t="shared" si="3"/>
        <v>0</v>
      </c>
      <c r="N18" s="2"/>
      <c r="R18" s="5"/>
      <c r="S18" s="5"/>
      <c r="T18" s="5"/>
    </row>
    <row r="19" spans="1:20" x14ac:dyDescent="0.3">
      <c r="A19" s="1">
        <v>43846</v>
      </c>
      <c r="B19" s="2">
        <v>16</v>
      </c>
      <c r="C19" s="2" t="e">
        <f t="shared" si="1"/>
        <v>#NUM!</v>
      </c>
      <c r="D19" s="4" t="e">
        <f t="shared" si="0"/>
        <v>#NUM!</v>
      </c>
      <c r="E19" s="4">
        <f t="shared" si="2"/>
        <v>0</v>
      </c>
      <c r="F19" s="4">
        <v>0</v>
      </c>
      <c r="G19" s="5">
        <f t="shared" si="3"/>
        <v>0</v>
      </c>
      <c r="N19" s="2"/>
      <c r="R19" s="5"/>
      <c r="S19" s="5"/>
      <c r="T19" s="5"/>
    </row>
    <row r="20" spans="1:20" x14ac:dyDescent="0.3">
      <c r="A20" s="1">
        <v>43847</v>
      </c>
      <c r="B20" s="2">
        <v>17</v>
      </c>
      <c r="C20" s="2">
        <f t="shared" si="1"/>
        <v>-0.19965807512517436</v>
      </c>
      <c r="D20" s="4">
        <f t="shared" si="0"/>
        <v>1.0937904326209121E-17</v>
      </c>
      <c r="E20" s="4">
        <f t="shared" si="2"/>
        <v>1.0937904326209121E-17</v>
      </c>
      <c r="F20" s="4">
        <v>0</v>
      </c>
      <c r="G20" s="5">
        <f t="shared" si="3"/>
        <v>1.1963775104930422E-34</v>
      </c>
      <c r="N20" s="2"/>
      <c r="R20" s="5"/>
      <c r="S20" s="5"/>
      <c r="T20" s="5"/>
    </row>
    <row r="21" spans="1:20" x14ac:dyDescent="0.3">
      <c r="A21" s="1">
        <v>43848</v>
      </c>
      <c r="B21" s="2">
        <v>18</v>
      </c>
      <c r="C21" s="2">
        <f t="shared" si="1"/>
        <v>0.21257491286785574</v>
      </c>
      <c r="D21" s="4">
        <f t="shared" si="0"/>
        <v>8.4791739210818469E-8</v>
      </c>
      <c r="E21" s="4">
        <f t="shared" si="2"/>
        <v>8.4791739210818469E-8</v>
      </c>
      <c r="F21" s="4">
        <v>0</v>
      </c>
      <c r="G21" s="5">
        <f t="shared" si="3"/>
        <v>7.1896390383954498E-15</v>
      </c>
      <c r="N21" s="2"/>
      <c r="R21" s="5"/>
      <c r="S21" s="5"/>
      <c r="T21" s="5"/>
    </row>
    <row r="22" spans="1:20" x14ac:dyDescent="0.3">
      <c r="A22" s="1">
        <v>43849</v>
      </c>
      <c r="B22" s="2">
        <v>19</v>
      </c>
      <c r="C22" s="2">
        <f t="shared" si="1"/>
        <v>0.42019583207338385</v>
      </c>
      <c r="D22" s="4">
        <f t="shared" si="0"/>
        <v>3.4931668980646581E-4</v>
      </c>
      <c r="E22" s="4">
        <f t="shared" si="2"/>
        <v>3.4931668980646581E-4</v>
      </c>
      <c r="F22" s="4">
        <v>0</v>
      </c>
      <c r="G22" s="5">
        <f t="shared" si="3"/>
        <v>1.2202214977734666E-7</v>
      </c>
      <c r="N22" s="2"/>
      <c r="R22" s="5"/>
      <c r="S22" s="5"/>
      <c r="T22" s="5"/>
    </row>
    <row r="23" spans="1:20" x14ac:dyDescent="0.3">
      <c r="A23" s="1">
        <v>43850</v>
      </c>
      <c r="B23" s="2">
        <v>20</v>
      </c>
      <c r="C23" s="2">
        <f t="shared" si="1"/>
        <v>0.56008058313540621</v>
      </c>
      <c r="D23" s="4">
        <f t="shared" si="0"/>
        <v>2.9026507365076351E-2</v>
      </c>
      <c r="E23" s="4">
        <f t="shared" si="2"/>
        <v>2.9026507365076351E-2</v>
      </c>
      <c r="F23" s="4">
        <v>0</v>
      </c>
      <c r="G23" s="5">
        <f t="shared" si="3"/>
        <v>8.4253812981483162E-4</v>
      </c>
      <c r="N23" s="2"/>
      <c r="R23" s="5"/>
      <c r="S23" s="5"/>
      <c r="T23" s="5"/>
    </row>
    <row r="24" spans="1:20" x14ac:dyDescent="0.3">
      <c r="A24" s="1">
        <v>43851</v>
      </c>
      <c r="B24" s="2">
        <v>21</v>
      </c>
      <c r="C24" s="2">
        <f t="shared" si="1"/>
        <v>0.6657173830726677</v>
      </c>
      <c r="D24" s="4">
        <f t="shared" si="0"/>
        <v>0.43363185637215845</v>
      </c>
      <c r="E24" s="4">
        <f t="shared" si="2"/>
        <v>0.43363185637215845</v>
      </c>
      <c r="F24" s="4">
        <v>5</v>
      </c>
      <c r="G24" s="5">
        <f t="shared" si="3"/>
        <v>20.851718023139181</v>
      </c>
      <c r="N24" s="2"/>
      <c r="R24" s="5"/>
      <c r="S24" s="5"/>
      <c r="T24" s="5"/>
    </row>
    <row r="25" spans="1:20" s="7" customFormat="1" x14ac:dyDescent="0.3">
      <c r="A25" s="1">
        <v>43852</v>
      </c>
      <c r="B25" s="7">
        <v>22</v>
      </c>
      <c r="C25" s="7">
        <f t="shared" si="1"/>
        <v>0.75062056409206834</v>
      </c>
      <c r="D25" s="7">
        <f t="shared" si="0"/>
        <v>2.5659942941781799</v>
      </c>
      <c r="E25" s="7">
        <f t="shared" si="2"/>
        <v>2.5659942941781799</v>
      </c>
      <c r="F25" s="7">
        <v>5</v>
      </c>
      <c r="G25" s="11">
        <f t="shared" si="3"/>
        <v>5.9243837759731761</v>
      </c>
      <c r="R25" s="11"/>
      <c r="S25" s="11"/>
      <c r="T25" s="11"/>
    </row>
    <row r="26" spans="1:20" x14ac:dyDescent="0.3">
      <c r="A26" s="1">
        <v>43853</v>
      </c>
      <c r="B26" s="2">
        <v>23</v>
      </c>
      <c r="C26" s="2">
        <f t="shared" si="1"/>
        <v>0.82160878106317092</v>
      </c>
      <c r="D26" s="4">
        <f t="shared" si="0"/>
        <v>8.6573837642852833</v>
      </c>
      <c r="E26" s="4">
        <f t="shared" si="2"/>
        <v>8.6573837642852833</v>
      </c>
      <c r="F26" s="4">
        <v>33</v>
      </c>
      <c r="G26" s="5">
        <f t="shared" si="3"/>
        <v>592.56296519928162</v>
      </c>
    </row>
    <row r="27" spans="1:20" x14ac:dyDescent="0.3">
      <c r="A27" s="1">
        <v>43854</v>
      </c>
      <c r="B27" s="2">
        <v>24</v>
      </c>
      <c r="C27" s="2">
        <f t="shared" si="1"/>
        <v>0.88260730783710939</v>
      </c>
      <c r="D27" s="4">
        <f t="shared" si="0"/>
        <v>20.218361469768571</v>
      </c>
      <c r="E27" s="4">
        <f t="shared" si="2"/>
        <v>20.218361469768571</v>
      </c>
      <c r="F27" s="4">
        <v>19</v>
      </c>
      <c r="G27" s="5">
        <f t="shared" si="3"/>
        <v>1.4844046710166314</v>
      </c>
    </row>
    <row r="28" spans="1:20" x14ac:dyDescent="0.3">
      <c r="A28" s="1">
        <v>43855</v>
      </c>
      <c r="B28" s="2">
        <v>25</v>
      </c>
      <c r="C28" s="2">
        <f t="shared" si="1"/>
        <v>0.93608397545732536</v>
      </c>
      <c r="D28" s="4">
        <f t="shared" si="0"/>
        <v>36.619062544185319</v>
      </c>
      <c r="E28" s="4">
        <f t="shared" si="2"/>
        <v>36.619062544185319</v>
      </c>
      <c r="F28" s="4">
        <v>42</v>
      </c>
      <c r="G28" s="5">
        <f t="shared" si="3"/>
        <v>28.954487903389378</v>
      </c>
    </row>
    <row r="29" spans="1:20" x14ac:dyDescent="0.3">
      <c r="A29" s="1">
        <v>43856</v>
      </c>
      <c r="B29" s="2">
        <v>26</v>
      </c>
      <c r="C29" s="2">
        <f t="shared" si="1"/>
        <v>0.98369186829789523</v>
      </c>
      <c r="D29" s="4">
        <f t="shared" si="0"/>
        <v>55.243438139955686</v>
      </c>
      <c r="E29" s="4">
        <f t="shared" si="2"/>
        <v>55.243438139955686</v>
      </c>
      <c r="F29" s="4">
        <v>24</v>
      </c>
      <c r="G29" s="5">
        <f t="shared" si="3"/>
        <v>976.15242680523761</v>
      </c>
    </row>
    <row r="30" spans="1:20" x14ac:dyDescent="0.3">
      <c r="A30" s="1">
        <v>43857</v>
      </c>
      <c r="B30" s="2">
        <v>27</v>
      </c>
      <c r="C30" s="2">
        <f t="shared" si="1"/>
        <v>1.0265926766761708</v>
      </c>
      <c r="D30" s="4">
        <f t="shared" si="0"/>
        <v>72.775653484875477</v>
      </c>
      <c r="E30" s="4">
        <f t="shared" si="2"/>
        <v>72.775653484875477</v>
      </c>
      <c r="F30" s="4">
        <v>45</v>
      </c>
      <c r="G30" s="5">
        <f t="shared" si="3"/>
        <v>771.48692651187525</v>
      </c>
    </row>
    <row r="31" spans="1:20" x14ac:dyDescent="0.3">
      <c r="A31" s="1">
        <v>43858</v>
      </c>
      <c r="B31" s="2">
        <v>28</v>
      </c>
      <c r="C31" s="2">
        <f t="shared" si="1"/>
        <v>1.0656340186750797</v>
      </c>
      <c r="D31" s="4">
        <f t="shared" si="0"/>
        <v>86.490356393043356</v>
      </c>
      <c r="E31" s="4">
        <f t="shared" si="2"/>
        <v>86.490356393043356</v>
      </c>
      <c r="F31" s="4">
        <v>123</v>
      </c>
      <c r="G31" s="5">
        <f t="shared" si="3"/>
        <v>1332.9540763069901</v>
      </c>
    </row>
    <row r="32" spans="1:20" x14ac:dyDescent="0.3">
      <c r="A32" s="1">
        <v>43859</v>
      </c>
      <c r="B32" s="2">
        <v>29</v>
      </c>
      <c r="C32" s="2">
        <f t="shared" si="1"/>
        <v>1.101453355149588</v>
      </c>
      <c r="D32" s="4">
        <f t="shared" si="0"/>
        <v>94.907555440192425</v>
      </c>
      <c r="E32" s="4">
        <f t="shared" si="2"/>
        <v>94.907555440192425</v>
      </c>
      <c r="F32" s="4">
        <v>132</v>
      </c>
      <c r="G32" s="5">
        <f t="shared" si="3"/>
        <v>1375.8494434223985</v>
      </c>
    </row>
    <row r="33" spans="1:7" x14ac:dyDescent="0.3">
      <c r="A33" s="1">
        <v>43860</v>
      </c>
      <c r="B33" s="2">
        <v>30</v>
      </c>
      <c r="C33" s="2">
        <f t="shared" si="1"/>
        <v>1.1345421919089902</v>
      </c>
      <c r="D33" s="4">
        <f t="shared" si="0"/>
        <v>97.804524804757008</v>
      </c>
      <c r="E33" s="4">
        <f t="shared" si="2"/>
        <v>97.804524804757008</v>
      </c>
      <c r="F33" s="4">
        <v>109</v>
      </c>
      <c r="G33" s="5">
        <f t="shared" si="3"/>
        <v>125.3386648473011</v>
      </c>
    </row>
    <row r="34" spans="1:7" x14ac:dyDescent="0.3">
      <c r="A34" s="1">
        <v>43861</v>
      </c>
      <c r="B34" s="2">
        <v>31</v>
      </c>
      <c r="C34" s="2">
        <f t="shared" si="1"/>
        <v>1.1652874951612484</v>
      </c>
      <c r="D34" s="4">
        <f t="shared" si="0"/>
        <v>95.865353416081675</v>
      </c>
      <c r="E34" s="4">
        <f t="shared" si="2"/>
        <v>95.865353416081675</v>
      </c>
      <c r="F34" s="4">
        <v>62</v>
      </c>
      <c r="G34" s="5">
        <f t="shared" si="3"/>
        <v>1146.8621619961148</v>
      </c>
    </row>
    <row r="35" spans="1:7" x14ac:dyDescent="0.3">
      <c r="A35" s="1">
        <v>43862</v>
      </c>
      <c r="B35" s="2">
        <v>32</v>
      </c>
      <c r="C35" s="2">
        <f t="shared" si="1"/>
        <v>1.1939993852491262</v>
      </c>
      <c r="D35" s="4">
        <f t="shared" si="0"/>
        <v>90.244461839227995</v>
      </c>
      <c r="E35" s="4">
        <f t="shared" si="2"/>
        <v>90.244461839227995</v>
      </c>
      <c r="F35" s="4">
        <v>62</v>
      </c>
      <c r="G35" s="5">
        <f t="shared" si="3"/>
        <v>797.74962458760649</v>
      </c>
    </row>
    <row r="36" spans="1:7" x14ac:dyDescent="0.3">
      <c r="A36" s="1">
        <v>43863</v>
      </c>
      <c r="B36" s="2">
        <v>33</v>
      </c>
      <c r="C36" s="2">
        <f t="shared" si="1"/>
        <v>1.2209302267763824</v>
      </c>
      <c r="D36" s="4">
        <f t="shared" si="0"/>
        <v>82.205795125709969</v>
      </c>
      <c r="E36" s="4">
        <f t="shared" si="2"/>
        <v>82.205795125709969</v>
      </c>
      <c r="F36" s="4">
        <v>63</v>
      </c>
      <c r="G36" s="5">
        <f t="shared" si="3"/>
        <v>368.86256641074482</v>
      </c>
    </row>
    <row r="37" spans="1:7" x14ac:dyDescent="0.3">
      <c r="A37" s="1">
        <v>43864</v>
      </c>
      <c r="B37" s="2">
        <v>34</v>
      </c>
      <c r="C37" s="2">
        <f t="shared" si="1"/>
        <v>1.246288135801132</v>
      </c>
      <c r="D37" s="4">
        <f t="shared" si="0"/>
        <v>72.891632632945985</v>
      </c>
      <c r="E37" s="4">
        <f t="shared" si="2"/>
        <v>72.891632632945985</v>
      </c>
      <c r="F37" s="4">
        <v>105</v>
      </c>
      <c r="G37" s="5">
        <f t="shared" si="3"/>
        <v>1030.9472549776992</v>
      </c>
    </row>
    <row r="38" spans="1:7" x14ac:dyDescent="0.3">
      <c r="A38" s="1">
        <v>43865</v>
      </c>
      <c r="B38" s="2">
        <v>35</v>
      </c>
      <c r="C38" s="2">
        <f t="shared" si="1"/>
        <v>1.2702467555798203</v>
      </c>
      <c r="D38" s="4">
        <f t="shared" si="0"/>
        <v>63.211195699830078</v>
      </c>
      <c r="E38" s="4">
        <f t="shared" si="2"/>
        <v>63.211195699830078</v>
      </c>
      <c r="F38" s="4">
        <v>66</v>
      </c>
      <c r="G38" s="5">
        <f t="shared" si="3"/>
        <v>7.7774294246462468</v>
      </c>
    </row>
    <row r="39" spans="1:7" x14ac:dyDescent="0.3">
      <c r="A39" s="1">
        <v>43866</v>
      </c>
      <c r="B39" s="2">
        <v>36</v>
      </c>
      <c r="C39" s="2">
        <f t="shared" si="1"/>
        <v>1.2929524733641808</v>
      </c>
      <c r="D39" s="4">
        <f t="shared" si="0"/>
        <v>53.814674254112106</v>
      </c>
      <c r="E39" s="4">
        <f t="shared" si="2"/>
        <v>53.814674254112106</v>
      </c>
      <c r="F39" s="4">
        <v>59</v>
      </c>
      <c r="G39" s="5">
        <f t="shared" si="3"/>
        <v>26.887603090967847</v>
      </c>
    </row>
    <row r="40" spans="1:7" x14ac:dyDescent="0.3">
      <c r="A40" s="1">
        <v>43867</v>
      </c>
      <c r="B40" s="2">
        <v>37</v>
      </c>
      <c r="C40" s="2">
        <f t="shared" si="1"/>
        <v>1.3145298422302876</v>
      </c>
      <c r="D40" s="4">
        <f t="shared" si="0"/>
        <v>45.116889466190969</v>
      </c>
      <c r="E40" s="4">
        <f t="shared" si="2"/>
        <v>45.116889466190969</v>
      </c>
      <c r="F40" s="4">
        <v>52</v>
      </c>
      <c r="G40" s="5">
        <f t="shared" si="3"/>
        <v>47.377210620632844</v>
      </c>
    </row>
    <row r="41" spans="1:7" x14ac:dyDescent="0.3">
      <c r="A41" s="1">
        <v>43868</v>
      </c>
      <c r="B41" s="2">
        <v>38</v>
      </c>
      <c r="C41" s="2">
        <f t="shared" si="1"/>
        <v>1.3350857183828657</v>
      </c>
      <c r="D41" s="4">
        <f t="shared" si="0"/>
        <v>37.343038084818694</v>
      </c>
      <c r="E41" s="4">
        <f t="shared" si="2"/>
        <v>37.343038084818694</v>
      </c>
      <c r="F41" s="4">
        <v>42</v>
      </c>
      <c r="G41" s="5">
        <f t="shared" si="3"/>
        <v>21.687294279449134</v>
      </c>
    </row>
    <row r="42" spans="1:7" x14ac:dyDescent="0.3">
      <c r="A42" s="1">
        <v>43869</v>
      </c>
      <c r="B42" s="2">
        <v>39</v>
      </c>
      <c r="C42" s="2">
        <f t="shared" si="1"/>
        <v>1.354712462664053</v>
      </c>
      <c r="D42" s="4">
        <f t="shared" si="0"/>
        <v>30.578898239995944</v>
      </c>
      <c r="E42" s="4">
        <f t="shared" si="2"/>
        <v>30.578898239995944</v>
      </c>
      <c r="F42" s="4">
        <v>15</v>
      </c>
      <c r="G42" s="5">
        <f t="shared" si="3"/>
        <v>242.70207037214871</v>
      </c>
    </row>
    <row r="43" spans="1:7" x14ac:dyDescent="0.3">
      <c r="A43" s="1">
        <v>43870</v>
      </c>
      <c r="B43" s="2">
        <v>40</v>
      </c>
      <c r="C43" s="2">
        <f t="shared" si="1"/>
        <v>1.3734904493069682</v>
      </c>
      <c r="D43" s="4">
        <f t="shared" si="0"/>
        <v>24.816063581641448</v>
      </c>
      <c r="E43" s="4">
        <f t="shared" si="2"/>
        <v>24.816063581641448</v>
      </c>
      <c r="F43" s="4">
        <v>29</v>
      </c>
      <c r="G43" s="5">
        <f t="shared" si="3"/>
        <v>17.505323952866991</v>
      </c>
    </row>
    <row r="44" spans="1:7" x14ac:dyDescent="0.3">
      <c r="A44" s="1">
        <v>43871</v>
      </c>
      <c r="B44" s="2">
        <v>41</v>
      </c>
      <c r="C44" s="2">
        <f t="shared" si="1"/>
        <v>1.3914900543782758</v>
      </c>
      <c r="D44" s="4">
        <f t="shared" si="0"/>
        <v>19.988354792941458</v>
      </c>
      <c r="E44" s="4">
        <f t="shared" si="2"/>
        <v>19.988354792941458</v>
      </c>
      <c r="F44" s="4">
        <v>25</v>
      </c>
      <c r="G44" s="5">
        <f t="shared" si="3"/>
        <v>25.116587681432861</v>
      </c>
    </row>
    <row r="45" spans="1:7" x14ac:dyDescent="0.3">
      <c r="A45" s="1">
        <v>43872</v>
      </c>
      <c r="B45" s="2">
        <v>42</v>
      </c>
      <c r="C45" s="2">
        <f t="shared" si="1"/>
        <v>1.4087732482625621</v>
      </c>
      <c r="D45" s="4">
        <f t="shared" si="0"/>
        <v>15.998840901570489</v>
      </c>
      <c r="E45" s="4">
        <f t="shared" si="2"/>
        <v>15.998840901570489</v>
      </c>
      <c r="F45" s="4">
        <v>14</v>
      </c>
      <c r="G45" s="5">
        <f t="shared" si="3"/>
        <v>3.9953649497911248</v>
      </c>
    </row>
    <row r="46" spans="1:7" x14ac:dyDescent="0.3">
      <c r="A46" s="1">
        <v>43873</v>
      </c>
      <c r="B46" s="2">
        <v>43</v>
      </c>
      <c r="C46" s="2">
        <f t="shared" si="1"/>
        <v>1.4253948831922318</v>
      </c>
      <c r="D46" s="4">
        <f t="shared" si="0"/>
        <v>12.738537379975664</v>
      </c>
      <c r="E46" s="4">
        <f t="shared" si="2"/>
        <v>12.738537379975664</v>
      </c>
      <c r="F46" s="4">
        <v>14</v>
      </c>
      <c r="G46" s="5">
        <f t="shared" si="3"/>
        <v>1.5912879417186616</v>
      </c>
    </row>
    <row r="47" spans="1:7" x14ac:dyDescent="0.3">
      <c r="A47" s="1">
        <v>43874</v>
      </c>
      <c r="B47" s="2">
        <v>44</v>
      </c>
      <c r="C47" s="2">
        <f t="shared" si="1"/>
        <v>1.441403743322746</v>
      </c>
      <c r="D47" s="4">
        <f t="shared" si="0"/>
        <v>10.098452404404533</v>
      </c>
      <c r="E47" s="4">
        <f t="shared" si="2"/>
        <v>10.098452404404533</v>
      </c>
      <c r="F47" s="4">
        <v>10</v>
      </c>
      <c r="G47" s="5">
        <f t="shared" si="3"/>
        <v>9.6928759330337007E-3</v>
      </c>
    </row>
    <row r="48" spans="1:7" x14ac:dyDescent="0.3">
      <c r="A48" s="1">
        <v>43875</v>
      </c>
      <c r="B48" s="2">
        <v>45</v>
      </c>
      <c r="C48" s="2">
        <f t="shared" si="1"/>
        <v>1.4568434080406276</v>
      </c>
      <c r="D48" s="4">
        <f t="shared" si="0"/>
        <v>7.9766909167633244</v>
      </c>
      <c r="E48" s="4">
        <f t="shared" si="2"/>
        <v>7.9766909167633244</v>
      </c>
      <c r="F48" s="4">
        <v>7</v>
      </c>
      <c r="G48" s="5">
        <f t="shared" si="3"/>
        <v>0.95392514688798313</v>
      </c>
    </row>
    <row r="49" spans="1:7" x14ac:dyDescent="0.3">
      <c r="A49" s="1">
        <v>43876</v>
      </c>
      <c r="B49" s="2">
        <v>46</v>
      </c>
      <c r="C49" s="2">
        <f t="shared" si="1"/>
        <v>1.4717529670010148</v>
      </c>
      <c r="D49" s="4">
        <f t="shared" si="0"/>
        <v>6.2821014976175409</v>
      </c>
      <c r="E49" s="4">
        <f t="shared" si="2"/>
        <v>6.2821014976175409</v>
      </c>
      <c r="F49" s="4">
        <v>5</v>
      </c>
      <c r="G49" s="5">
        <f t="shared" si="3"/>
        <v>1.6437842501931412</v>
      </c>
    </row>
    <row r="50" spans="1:7" x14ac:dyDescent="0.3">
      <c r="A50" s="1">
        <v>43877</v>
      </c>
      <c r="B50" s="2">
        <v>47</v>
      </c>
      <c r="C50" s="2">
        <f t="shared" si="1"/>
        <v>1.4861676164406621</v>
      </c>
      <c r="D50" s="4">
        <f t="shared" si="0"/>
        <v>4.9356406669968527</v>
      </c>
      <c r="E50" s="4">
        <f t="shared" si="2"/>
        <v>4.9356406669968527</v>
      </c>
      <c r="F50" s="4">
        <v>4</v>
      </c>
      <c r="G50" s="5">
        <f t="shared" si="3"/>
        <v>0.87542345773831531</v>
      </c>
    </row>
    <row r="51" spans="1:7" x14ac:dyDescent="0.3">
      <c r="A51" s="1">
        <v>43878</v>
      </c>
      <c r="B51" s="2">
        <v>48</v>
      </c>
      <c r="C51" s="2">
        <f t="shared" si="1"/>
        <v>1.5001191596636259</v>
      </c>
      <c r="D51" s="4">
        <f t="shared" si="0"/>
        <v>3.8703248370657368</v>
      </c>
      <c r="E51" s="4">
        <f t="shared" si="2"/>
        <v>3.8703248370657368</v>
      </c>
      <c r="F51" s="4">
        <v>1</v>
      </c>
      <c r="G51" s="5">
        <f t="shared" si="3"/>
        <v>8.2387646702764492</v>
      </c>
    </row>
    <row r="52" spans="1:7" x14ac:dyDescent="0.3">
      <c r="A52" s="1">
        <v>43879</v>
      </c>
      <c r="B52" s="2">
        <v>49</v>
      </c>
      <c r="C52" s="2">
        <f t="shared" si="1"/>
        <v>1.5136364296049492</v>
      </c>
      <c r="D52" s="4">
        <f t="shared" si="0"/>
        <v>3.0303813894515783</v>
      </c>
      <c r="E52" s="4">
        <f t="shared" si="2"/>
        <v>3.0303813894515783</v>
      </c>
      <c r="F52" s="4">
        <v>1</v>
      </c>
      <c r="G52" s="5">
        <f t="shared" si="3"/>
        <v>4.1224485866313216</v>
      </c>
    </row>
    <row r="53" spans="1:7" x14ac:dyDescent="0.3">
      <c r="A53" s="1">
        <v>43880</v>
      </c>
      <c r="B53" s="2">
        <v>50</v>
      </c>
      <c r="C53" s="2">
        <f t="shared" si="1"/>
        <v>1.5267456475920556</v>
      </c>
      <c r="D53" s="4">
        <f t="shared" si="0"/>
        <v>2.3700080598584394</v>
      </c>
      <c r="E53" s="4">
        <f t="shared" si="2"/>
        <v>2.3700080598584394</v>
      </c>
      <c r="F53" s="4">
        <v>2</v>
      </c>
      <c r="G53" s="5">
        <f t="shared" si="3"/>
        <v>0.13690596436020649</v>
      </c>
    </row>
    <row r="54" spans="1:7" x14ac:dyDescent="0.3">
      <c r="A54" s="1">
        <v>43881</v>
      </c>
      <c r="B54" s="2">
        <v>51</v>
      </c>
      <c r="C54" s="2">
        <f t="shared" si="1"/>
        <v>1.5394707295258963</v>
      </c>
      <c r="D54" s="4">
        <f t="shared" si="0"/>
        <v>1.852000679065148</v>
      </c>
      <c r="E54" s="4">
        <f t="shared" si="2"/>
        <v>1.852000679065148</v>
      </c>
      <c r="F54" s="4">
        <v>1</v>
      </c>
      <c r="G54" s="5">
        <f t="shared" si="3"/>
        <v>0.72590515712747328</v>
      </c>
    </row>
    <row r="55" spans="1:7" x14ac:dyDescent="0.3">
      <c r="A55" s="1">
        <v>43882</v>
      </c>
      <c r="B55" s="2">
        <v>52</v>
      </c>
      <c r="C55" s="2">
        <f t="shared" si="1"/>
        <v>1.5518335484665404</v>
      </c>
      <c r="D55" s="4">
        <f t="shared" si="0"/>
        <v>1.4464044167471741</v>
      </c>
      <c r="E55" s="4">
        <f t="shared" si="2"/>
        <v>1.4464044167471741</v>
      </c>
      <c r="F55" s="4">
        <v>2</v>
      </c>
      <c r="G55" s="5">
        <f t="shared" si="3"/>
        <v>0.30646806979703645</v>
      </c>
    </row>
    <row r="56" spans="1:7" x14ac:dyDescent="0.3">
      <c r="A56" s="1">
        <v>43883</v>
      </c>
      <c r="B56" s="2">
        <v>53</v>
      </c>
      <c r="C56" s="2">
        <f t="shared" si="1"/>
        <v>1.5638541608662382</v>
      </c>
      <c r="D56" s="4">
        <f t="shared" si="0"/>
        <v>1.1292729382112991</v>
      </c>
      <c r="E56" s="4">
        <f t="shared" si="2"/>
        <v>1.1292729382112991</v>
      </c>
      <c r="F56" s="4">
        <v>0</v>
      </c>
      <c r="G56" s="5">
        <f t="shared" si="3"/>
        <v>1.2752573689763806</v>
      </c>
    </row>
    <row r="57" spans="1:7" s="10" customFormat="1" x14ac:dyDescent="0.3">
      <c r="A57" s="1">
        <v>43884</v>
      </c>
      <c r="B57" s="10">
        <v>54</v>
      </c>
      <c r="C57" s="10">
        <f t="shared" si="1"/>
        <v>1.5755510023268056</v>
      </c>
      <c r="D57" s="10">
        <f t="shared" si="0"/>
        <v>0.88157418803467913</v>
      </c>
      <c r="E57" s="10">
        <f t="shared" si="2"/>
        <v>0.88157418803467913</v>
      </c>
      <c r="F57" s="10">
        <v>0</v>
      </c>
      <c r="G57" s="6">
        <f t="shared" si="3"/>
        <v>0.77717304900900375</v>
      </c>
    </row>
    <row r="58" spans="1:7" x14ac:dyDescent="0.3">
      <c r="A58" s="1">
        <v>43885</v>
      </c>
      <c r="B58" s="2">
        <v>55</v>
      </c>
      <c r="C58" s="2">
        <f t="shared" si="1"/>
        <v>1.5869410576787868</v>
      </c>
      <c r="D58" s="4">
        <f t="shared" si="0"/>
        <v>0.68825341760156622</v>
      </c>
      <c r="E58" s="4">
        <f t="shared" si="2"/>
        <v>0.68825341760156622</v>
      </c>
    </row>
    <row r="59" spans="1:7" x14ac:dyDescent="0.3">
      <c r="A59" s="1">
        <v>43886</v>
      </c>
      <c r="B59" s="2">
        <v>56</v>
      </c>
      <c r="C59" s="2">
        <f t="shared" si="1"/>
        <v>1.5980400093212475</v>
      </c>
      <c r="D59" s="4">
        <f t="shared" si="0"/>
        <v>0.53744789489693512</v>
      </c>
      <c r="E59" s="4">
        <f t="shared" si="2"/>
        <v>0.53744789489693512</v>
      </c>
    </row>
    <row r="60" spans="1:7" x14ac:dyDescent="0.3">
      <c r="A60" s="1">
        <v>43887</v>
      </c>
      <c r="B60" s="2">
        <v>57</v>
      </c>
      <c r="C60" s="2">
        <f t="shared" si="1"/>
        <v>1.6088623670736997</v>
      </c>
      <c r="D60" s="4">
        <f t="shared" si="0"/>
        <v>0.4198393372756572</v>
      </c>
      <c r="E60" s="4">
        <f t="shared" si="2"/>
        <v>0.4198393372756572</v>
      </c>
    </row>
    <row r="61" spans="1:7" x14ac:dyDescent="0.3">
      <c r="A61" s="1">
        <v>43888</v>
      </c>
      <c r="B61" s="2">
        <v>58</v>
      </c>
      <c r="C61" s="2">
        <f t="shared" si="1"/>
        <v>1.6194215822380584</v>
      </c>
      <c r="D61" s="4">
        <f t="shared" si="0"/>
        <v>0.32812658890488289</v>
      </c>
      <c r="E61" s="4">
        <f t="shared" si="2"/>
        <v>0.32812658890488289</v>
      </c>
    </row>
    <row r="62" spans="1:7" x14ac:dyDescent="0.3">
      <c r="A62" s="1">
        <v>43889</v>
      </c>
      <c r="B62" s="2">
        <v>59</v>
      </c>
      <c r="C62" s="2">
        <f t="shared" si="1"/>
        <v>1.6297301481200996</v>
      </c>
      <c r="D62" s="4">
        <f t="shared" si="0"/>
        <v>0.25660045413898724</v>
      </c>
      <c r="E62" s="4">
        <f t="shared" si="2"/>
        <v>0.25660045413898724</v>
      </c>
      <c r="G62" s="4"/>
    </row>
    <row r="63" spans="1:7" x14ac:dyDescent="0.3">
      <c r="A63" s="1">
        <v>43890</v>
      </c>
      <c r="B63" s="2">
        <v>60</v>
      </c>
      <c r="C63" s="2">
        <f t="shared" si="1"/>
        <v>1.6397996888946704</v>
      </c>
      <c r="D63" s="4">
        <f t="shared" si="0"/>
        <v>0.2008036009776068</v>
      </c>
      <c r="E63" s="4">
        <f t="shared" si="2"/>
        <v>0.2008036009776068</v>
      </c>
    </row>
    <row r="64" spans="1:7" x14ac:dyDescent="0.3">
      <c r="A64" s="1">
        <v>43891</v>
      </c>
      <c r="B64" s="2">
        <v>61</v>
      </c>
      <c r="C64" s="2">
        <f t="shared" si="1"/>
        <v>1.6496410383999145</v>
      </c>
      <c r="D64" s="4">
        <f t="shared" si="0"/>
        <v>0.15726024191616086</v>
      </c>
      <c r="E64" s="4">
        <f t="shared" si="2"/>
        <v>0.15726024191616086</v>
      </c>
    </row>
    <row r="65" spans="1:7" x14ac:dyDescent="0.3">
      <c r="A65" s="1">
        <v>43892</v>
      </c>
      <c r="B65" s="2">
        <v>62</v>
      </c>
      <c r="C65" s="2">
        <f t="shared" si="1"/>
        <v>1.6592643101998112</v>
      </c>
      <c r="D65" s="4">
        <f t="shared" si="0"/>
        <v>0.12326238070154737</v>
      </c>
      <c r="E65" s="4">
        <f t="shared" si="2"/>
        <v>0.12326238070154737</v>
      </c>
      <c r="G65" s="4"/>
    </row>
    <row r="66" spans="1:7" x14ac:dyDescent="0.3">
      <c r="A66" s="1">
        <v>43893</v>
      </c>
      <c r="B66" s="2">
        <v>63</v>
      </c>
      <c r="C66" s="2">
        <f t="shared" si="1"/>
        <v>1.668678960051033</v>
      </c>
      <c r="D66" s="4">
        <f t="shared" si="0"/>
        <v>9.6701492492012181E-2</v>
      </c>
      <c r="E66" s="4">
        <f t="shared" si="2"/>
        <v>9.6701492492012181E-2</v>
      </c>
    </row>
    <row r="67" spans="1:7" x14ac:dyDescent="0.3">
      <c r="A67" s="1">
        <v>43894</v>
      </c>
      <c r="B67" s="2">
        <v>64</v>
      </c>
      <c r="C67" s="2">
        <f t="shared" si="1"/>
        <v>1.6778938417413507</v>
      </c>
      <c r="D67" s="4">
        <f t="shared" si="0"/>
        <v>7.5936427411678067E-2</v>
      </c>
      <c r="E67" s="4">
        <f t="shared" si="2"/>
        <v>7.5936427411678067E-2</v>
      </c>
    </row>
    <row r="68" spans="1:7" x14ac:dyDescent="0.3">
      <c r="A68" s="1">
        <v>43895</v>
      </c>
      <c r="B68" s="2">
        <v>65</v>
      </c>
      <c r="C68" s="2">
        <f t="shared" si="1"/>
        <v>1.6869172571260995</v>
      </c>
      <c r="D68" s="4">
        <f>$D$2*EXP(-((C68-$F$2)^2)/(2*$G$2))</f>
        <v>5.9690023556507085E-2</v>
      </c>
      <c r="E68" s="4">
        <f t="shared" si="2"/>
        <v>5.9690023556507085E-2</v>
      </c>
    </row>
    <row r="69" spans="1:7" x14ac:dyDescent="0.3">
      <c r="A69" s="1">
        <v>43896</v>
      </c>
      <c r="B69" s="2">
        <v>66</v>
      </c>
      <c r="C69" s="2">
        <f>LOG(B69-$C$2)</f>
        <v>1.6957570010714325</v>
      </c>
      <c r="D69" s="4">
        <f>$D$2*EXP(-((C69-$F$2)^2)/(2*$G$2))</f>
        <v>4.6968365339243812E-2</v>
      </c>
      <c r="E69" s="4">
        <f t="shared" ref="E69:E81" si="4">IFERROR(D69,0)</f>
        <v>4.6968365339243812E-2</v>
      </c>
    </row>
    <row r="70" spans="1:7" x14ac:dyDescent="0.3">
      <c r="A70" s="1">
        <v>43897</v>
      </c>
      <c r="B70" s="2">
        <v>67</v>
      </c>
      <c r="C70" s="2">
        <f>LOG(B70-$C$2)</f>
        <v>1.7044204019140936</v>
      </c>
      <c r="D70" s="4">
        <f>$D$2*EXP(-((C70-$F$2)^2)/(2*$G$2))</f>
        <v>3.6997834852918798E-2</v>
      </c>
      <c r="E70" s="4">
        <f t="shared" si="4"/>
        <v>3.6997834852918798E-2</v>
      </c>
    </row>
    <row r="71" spans="1:7" x14ac:dyDescent="0.3">
      <c r="A71" s="1">
        <v>43898</v>
      </c>
      <c r="B71" s="2">
        <v>68</v>
      </c>
      <c r="C71" s="2">
        <f>LOG(B71-$C$2)</f>
        <v>1.7129143579639472</v>
      </c>
      <c r="D71" s="4">
        <f>$D$2*EXP(-((C71-$F$2)^2)/(2*$G$2))</f>
        <v>2.9176100006434214E-2</v>
      </c>
      <c r="E71" s="4">
        <f t="shared" si="4"/>
        <v>2.9176100006434214E-2</v>
      </c>
    </row>
    <row r="72" spans="1:7" x14ac:dyDescent="0.3">
      <c r="A72" s="1">
        <v>43899</v>
      </c>
      <c r="B72" s="2">
        <v>69</v>
      </c>
      <c r="C72" s="2">
        <f>LOG(B72-$C$2)</f>
        <v>1.7212453705048225</v>
      </c>
      <c r="D72" s="4">
        <f>$D$2*EXP(-((C72-$F$2)^2)/(2*$G$2))</f>
        <v>2.303399157188659E-2</v>
      </c>
      <c r="E72" s="4">
        <f t="shared" si="4"/>
        <v>2.303399157188659E-2</v>
      </c>
    </row>
    <row r="73" spans="1:7" x14ac:dyDescent="0.3">
      <c r="A73" s="1">
        <v>43900</v>
      </c>
      <c r="B73" s="2">
        <v>70</v>
      </c>
      <c r="C73" s="2">
        <f>LOG(B73-$C$2)</f>
        <v>1.7294195736891953</v>
      </c>
      <c r="D73" s="4">
        <f>$D$2*EXP(-((C73-$F$2)^2)/(2*$G$2))</f>
        <v>1.8205870858289171E-2</v>
      </c>
      <c r="E73" s="4">
        <f t="shared" si="4"/>
        <v>1.8205870858289171E-2</v>
      </c>
    </row>
    <row r="74" spans="1:7" x14ac:dyDescent="0.3">
      <c r="A74" s="1">
        <v>43901</v>
      </c>
      <c r="B74" s="2">
        <v>71</v>
      </c>
      <c r="C74" s="2">
        <f>LOG(B74-$C$2)</f>
        <v>1.7374427616710706</v>
      </c>
      <c r="D74" s="4">
        <f>$D$2*EXP(-((C74-$F$2)^2)/(2*$G$2))</f>
        <v>1.4406607600580426E-2</v>
      </c>
      <c r="E74" s="4">
        <f t="shared" si="4"/>
        <v>1.4406607600580426E-2</v>
      </c>
    </row>
    <row r="75" spans="1:7" x14ac:dyDescent="0.3">
      <c r="A75" s="1">
        <v>43902</v>
      </c>
      <c r="B75" s="2">
        <v>72</v>
      </c>
      <c r="C75" s="2">
        <f>LOG(B75-$C$2)</f>
        <v>1.7453204132776978</v>
      </c>
      <c r="D75" s="4">
        <f>$D$2*EXP(-((C75-$F$2)^2)/(2*$G$2))</f>
        <v>1.1413697941688061E-2</v>
      </c>
      <c r="E75" s="4">
        <f t="shared" si="4"/>
        <v>1.1413697941688061E-2</v>
      </c>
    </row>
    <row r="76" spans="1:7" x14ac:dyDescent="0.3">
      <c r="A76" s="1">
        <v>43903</v>
      </c>
      <c r="B76" s="2">
        <v>73</v>
      </c>
      <c r="C76" s="2">
        <f>LOG(B76-$C$2)</f>
        <v>1.7530577144832455</v>
      </c>
      <c r="D76" s="4">
        <f>$D$2*EXP(-((C76-$F$2)^2)/(2*$G$2))</f>
        <v>9.0533758003018359E-3</v>
      </c>
      <c r="E76" s="4">
        <f t="shared" si="4"/>
        <v>9.0533758003018359E-3</v>
      </c>
    </row>
    <row r="77" spans="1:7" x14ac:dyDescent="0.3">
      <c r="A77" s="1">
        <v>43904</v>
      </c>
      <c r="B77" s="2">
        <v>74</v>
      </c>
      <c r="C77" s="2">
        <f>LOG(B77-$C$2)</f>
        <v>1.7606595789153239</v>
      </c>
      <c r="D77" s="4">
        <f>$D$2*EXP(-((C77-$F$2)^2)/(2*$G$2))</f>
        <v>7.1898248151421448E-3</v>
      </c>
      <c r="E77" s="4">
        <f t="shared" si="4"/>
        <v>7.1898248151421448E-3</v>
      </c>
    </row>
    <row r="78" spans="1:7" x14ac:dyDescent="0.3">
      <c r="A78" s="1">
        <v>43905</v>
      </c>
      <c r="B78" s="2">
        <v>75</v>
      </c>
      <c r="C78" s="2">
        <f>LOG(B78-$C$2)</f>
        <v>1.768130666597427</v>
      </c>
      <c r="D78" s="4">
        <f>$D$2*EXP(-((C78-$F$2)^2)/(2*$G$2))</f>
        <v>5.7167967258530692E-3</v>
      </c>
      <c r="E78" s="4">
        <f t="shared" si="4"/>
        <v>5.7167967258530692E-3</v>
      </c>
    </row>
    <row r="79" spans="1:7" x14ac:dyDescent="0.3">
      <c r="A79" s="1">
        <v>43906</v>
      </c>
      <c r="B79" s="2">
        <v>76</v>
      </c>
      <c r="C79" s="2">
        <f>LOG(B79-$C$2)</f>
        <v>1.775475401106327</v>
      </c>
      <c r="D79" s="4">
        <f>$D$2*EXP(-((C79-$F$2)^2)/(2*$G$2))</f>
        <v>4.5510970944101512E-3</v>
      </c>
      <c r="E79" s="4">
        <f t="shared" si="4"/>
        <v>4.5510970944101512E-3</v>
      </c>
    </row>
    <row r="80" spans="1:7" x14ac:dyDescent="0.3">
      <c r="A80" s="1">
        <v>43907</v>
      </c>
      <c r="B80" s="2">
        <v>77</v>
      </c>
      <c r="C80" s="2">
        <f>LOG(B80-$C$2)</f>
        <v>1.7826979853026041</v>
      </c>
      <c r="D80" s="4">
        <f>$D$2*EXP(-((C80-$F$2)^2)/(2*$G$2))</f>
        <v>3.6275200138937667E-3</v>
      </c>
      <c r="E80" s="4">
        <f t="shared" si="4"/>
        <v>3.6275200138937667E-3</v>
      </c>
    </row>
    <row r="81" spans="1:5" x14ac:dyDescent="0.3">
      <c r="A81" s="1">
        <v>43908</v>
      </c>
      <c r="B81" s="2">
        <v>78</v>
      </c>
      <c r="C81" s="2">
        <f>LOG(B81-$C$2)</f>
        <v>1.7898024157743841</v>
      </c>
      <c r="D81" s="4">
        <f>$D$2*EXP(-((C81-$F$2)^2)/(2*$G$2))</f>
        <v>2.8949073258963715E-3</v>
      </c>
      <c r="E81" s="4">
        <f t="shared" si="4"/>
        <v>2.8949073258963715E-3</v>
      </c>
    </row>
  </sheetData>
  <conditionalFormatting sqref="F4:F1048576">
    <cfRule type="colorScale" priority="25">
      <colorScale>
        <cfvo type="min"/>
        <cfvo type="percentile" val="50"/>
        <cfvo type="max"/>
        <color rgb="FF63BE7B"/>
        <color rgb="FFFFEB84"/>
        <color rgb="FFF8696B"/>
      </colorScale>
    </cfRule>
  </conditionalFormatting>
  <conditionalFormatting sqref="Q5">
    <cfRule type="colorScale" priority="22">
      <colorScale>
        <cfvo type="min"/>
        <cfvo type="percentile" val="50"/>
        <cfvo type="max"/>
        <color rgb="FF63BE7B"/>
        <color rgb="FFFFEB84"/>
        <color rgb="FFF8696B"/>
      </colorScale>
    </cfRule>
  </conditionalFormatting>
  <conditionalFormatting sqref="Q6">
    <cfRule type="colorScale" priority="20">
      <colorScale>
        <cfvo type="min"/>
        <cfvo type="percentile" val="50"/>
        <cfvo type="max"/>
        <color rgb="FF63BE7B"/>
        <color rgb="FFFFEB84"/>
        <color rgb="FFF8696B"/>
      </colorScale>
    </cfRule>
  </conditionalFormatting>
  <conditionalFormatting sqref="Q7">
    <cfRule type="colorScale" priority="19">
      <colorScale>
        <cfvo type="min"/>
        <cfvo type="percentile" val="50"/>
        <cfvo type="max"/>
        <color rgb="FF63BE7B"/>
        <color rgb="FFFFEB84"/>
        <color rgb="FFF8696B"/>
      </colorScale>
    </cfRule>
  </conditionalFormatting>
  <conditionalFormatting sqref="Q8">
    <cfRule type="colorScale" priority="18">
      <colorScale>
        <cfvo type="min"/>
        <cfvo type="percentile" val="50"/>
        <cfvo type="max"/>
        <color rgb="FF63BE7B"/>
        <color rgb="FFFFEB84"/>
        <color rgb="FFF8696B"/>
      </colorScale>
    </cfRule>
  </conditionalFormatting>
  <conditionalFormatting sqref="Q9">
    <cfRule type="colorScale" priority="17">
      <colorScale>
        <cfvo type="min"/>
        <cfvo type="percentile" val="50"/>
        <cfvo type="max"/>
        <color rgb="FF63BE7B"/>
        <color rgb="FFFFEB84"/>
        <color rgb="FFF8696B"/>
      </colorScale>
    </cfRule>
  </conditionalFormatting>
  <conditionalFormatting sqref="Q10">
    <cfRule type="colorScale" priority="16">
      <colorScale>
        <cfvo type="min"/>
        <cfvo type="percentile" val="50"/>
        <cfvo type="max"/>
        <color rgb="FF63BE7B"/>
        <color rgb="FFFFEB84"/>
        <color rgb="FFF8696B"/>
      </colorScale>
    </cfRule>
  </conditionalFormatting>
  <conditionalFormatting sqref="Q11">
    <cfRule type="colorScale" priority="15">
      <colorScale>
        <cfvo type="min"/>
        <cfvo type="percentile" val="50"/>
        <cfvo type="max"/>
        <color rgb="FF63BE7B"/>
        <color rgb="FFFFEB84"/>
        <color rgb="FFF8696B"/>
      </colorScale>
    </cfRule>
  </conditionalFormatting>
  <conditionalFormatting sqref="Q12">
    <cfRule type="colorScale" priority="14">
      <colorScale>
        <cfvo type="min"/>
        <cfvo type="percentile" val="50"/>
        <cfvo type="max"/>
        <color rgb="FF63BE7B"/>
        <color rgb="FFFFEB84"/>
        <color rgb="FFF8696B"/>
      </colorScale>
    </cfRule>
  </conditionalFormatting>
  <conditionalFormatting sqref="Q13">
    <cfRule type="colorScale" priority="13">
      <colorScale>
        <cfvo type="min"/>
        <cfvo type="percentile" val="50"/>
        <cfvo type="max"/>
        <color rgb="FF63BE7B"/>
        <color rgb="FFFFEB84"/>
        <color rgb="FFF8696B"/>
      </colorScale>
    </cfRule>
  </conditionalFormatting>
  <conditionalFormatting sqref="Q14">
    <cfRule type="colorScale" priority="12">
      <colorScale>
        <cfvo type="min"/>
        <cfvo type="percentile" val="50"/>
        <cfvo type="max"/>
        <color rgb="FF63BE7B"/>
        <color rgb="FFFFEB84"/>
        <color rgb="FFF8696B"/>
      </colorScale>
    </cfRule>
  </conditionalFormatting>
  <conditionalFormatting sqref="Q15">
    <cfRule type="colorScale" priority="11">
      <colorScale>
        <cfvo type="min"/>
        <cfvo type="percentile" val="50"/>
        <cfvo type="max"/>
        <color rgb="FF63BE7B"/>
        <color rgb="FFFFEB84"/>
        <color rgb="FFF8696B"/>
      </colorScale>
    </cfRule>
  </conditionalFormatting>
  <conditionalFormatting sqref="Q16">
    <cfRule type="colorScale" priority="10">
      <colorScale>
        <cfvo type="min"/>
        <cfvo type="percentile" val="50"/>
        <cfvo type="max"/>
        <color rgb="FF63BE7B"/>
        <color rgb="FFFFEB84"/>
        <color rgb="FFF8696B"/>
      </colorScale>
    </cfRule>
  </conditionalFormatting>
  <conditionalFormatting sqref="Q17">
    <cfRule type="colorScale" priority="9">
      <colorScale>
        <cfvo type="min"/>
        <cfvo type="percentile" val="50"/>
        <cfvo type="max"/>
        <color rgb="FF63BE7B"/>
        <color rgb="FFFFEB84"/>
        <color rgb="FFF8696B"/>
      </colorScale>
    </cfRule>
  </conditionalFormatting>
  <conditionalFormatting sqref="Q18">
    <cfRule type="colorScale" priority="8">
      <colorScale>
        <cfvo type="min"/>
        <cfvo type="percentile" val="50"/>
        <cfvo type="max"/>
        <color rgb="FF63BE7B"/>
        <color rgb="FFFFEB84"/>
        <color rgb="FFF8696B"/>
      </colorScale>
    </cfRule>
  </conditionalFormatting>
  <conditionalFormatting sqref="Q19">
    <cfRule type="colorScale" priority="7">
      <colorScale>
        <cfvo type="min"/>
        <cfvo type="percentile" val="50"/>
        <cfvo type="max"/>
        <color rgb="FF63BE7B"/>
        <color rgb="FFFFEB84"/>
        <color rgb="FFF8696B"/>
      </colorScale>
    </cfRule>
  </conditionalFormatting>
  <conditionalFormatting sqref="Q20">
    <cfRule type="colorScale" priority="6">
      <colorScale>
        <cfvo type="min"/>
        <cfvo type="percentile" val="50"/>
        <cfvo type="max"/>
        <color rgb="FF63BE7B"/>
        <color rgb="FFFFEB84"/>
        <color rgb="FFF8696B"/>
      </colorScale>
    </cfRule>
  </conditionalFormatting>
  <conditionalFormatting sqref="Q21">
    <cfRule type="colorScale" priority="5">
      <colorScale>
        <cfvo type="min"/>
        <cfvo type="percentile" val="50"/>
        <cfvo type="max"/>
        <color rgb="FF63BE7B"/>
        <color rgb="FFFFEB84"/>
        <color rgb="FFF8696B"/>
      </colorScale>
    </cfRule>
  </conditionalFormatting>
  <conditionalFormatting sqref="Q22">
    <cfRule type="colorScale" priority="4">
      <colorScale>
        <cfvo type="min"/>
        <cfvo type="percentile" val="50"/>
        <cfvo type="max"/>
        <color rgb="FF63BE7B"/>
        <color rgb="FFFFEB84"/>
        <color rgb="FFF8696B"/>
      </colorScale>
    </cfRule>
  </conditionalFormatting>
  <conditionalFormatting sqref="Q23">
    <cfRule type="colorScale" priority="3">
      <colorScale>
        <cfvo type="min"/>
        <cfvo type="percentile" val="50"/>
        <cfvo type="max"/>
        <color rgb="FF63BE7B"/>
        <color rgb="FFFFEB84"/>
        <color rgb="FFF8696B"/>
      </colorScale>
    </cfRule>
  </conditionalFormatting>
  <conditionalFormatting sqref="Q24">
    <cfRule type="colorScale" priority="2">
      <colorScale>
        <cfvo type="min"/>
        <cfvo type="percentile" val="50"/>
        <cfvo type="max"/>
        <color rgb="FF63BE7B"/>
        <color rgb="FFFFEB84"/>
        <color rgb="FFF8696B"/>
      </colorScale>
    </cfRule>
  </conditionalFormatting>
  <conditionalFormatting sqref="Q25">
    <cfRule type="colorScale" priority="1">
      <colorScale>
        <cfvo type="min"/>
        <cfvo type="percentile" val="50"/>
        <cfvo type="max"/>
        <color rgb="FF63BE7B"/>
        <color rgb="FFFFEB84"/>
        <color rgb="FFF8696B"/>
      </colorScale>
    </cfRule>
  </conditionalFormatting>
  <conditionalFormatting sqref="D4:E81">
    <cfRule type="colorScale" priority="36">
      <colorScale>
        <cfvo type="num" val="0.5"/>
        <cfvo type="num" val="0.5"/>
        <cfvo type="max"/>
        <color rgb="FF63BE7B"/>
        <color rgb="FFFFEB84"/>
        <color rgb="FFF8696B"/>
      </colorScale>
    </cfRule>
  </conditionalFormatting>
  <conditionalFormatting sqref="E4:F81">
    <cfRule type="colorScale" priority="37">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1FBE-3116-479D-9369-16958491D384}">
  <dimension ref="A1:T81"/>
  <sheetViews>
    <sheetView workbookViewId="0">
      <selection activeCell="I23" sqref="I23"/>
    </sheetView>
  </sheetViews>
  <sheetFormatPr defaultRowHeight="14.4" x14ac:dyDescent="0.3"/>
  <cols>
    <col min="1" max="1" width="10.33203125" style="4" bestFit="1" customWidth="1"/>
    <col min="2" max="3" width="8.88671875" style="2"/>
    <col min="4" max="4" width="12" style="4" bestFit="1" customWidth="1"/>
    <col min="5" max="5" width="12" style="4" customWidth="1"/>
    <col min="6" max="6" width="8.88671875" style="4"/>
    <col min="7" max="7" width="10.44140625" style="5" bestFit="1" customWidth="1"/>
    <col min="8" max="18" width="8.88671875" style="4"/>
    <col min="19" max="19" width="13" style="4" customWidth="1"/>
    <col min="20" max="20" width="13.77734375" style="4" customWidth="1"/>
    <col min="21" max="25" width="8.88671875" style="4"/>
    <col min="26" max="26" width="12" style="4" bestFit="1" customWidth="1"/>
    <col min="27" max="16384" width="8.88671875" style="4"/>
  </cols>
  <sheetData>
    <row r="1" spans="1:20" x14ac:dyDescent="0.3">
      <c r="C1" s="2" t="s">
        <v>3</v>
      </c>
      <c r="D1" s="4" t="s">
        <v>0</v>
      </c>
      <c r="F1" s="4" t="s">
        <v>1</v>
      </c>
      <c r="G1" s="5" t="s">
        <v>2</v>
      </c>
      <c r="H1" s="4" t="s">
        <v>4</v>
      </c>
    </row>
    <row r="2" spans="1:20" x14ac:dyDescent="0.3">
      <c r="C2" s="8">
        <v>20.483842877102756</v>
      </c>
      <c r="D2" s="8">
        <v>20.342871643727083</v>
      </c>
      <c r="E2" s="8"/>
      <c r="F2" s="8">
        <v>0.89156276839374982</v>
      </c>
      <c r="G2" s="9">
        <v>8.1669923429188426E-2</v>
      </c>
      <c r="H2" s="10">
        <f>SUM(G4:G53)</f>
        <v>408.18425287457251</v>
      </c>
    </row>
    <row r="3" spans="1:20" x14ac:dyDescent="0.3">
      <c r="A3" s="5" t="s">
        <v>8</v>
      </c>
      <c r="B3" s="2" t="s">
        <v>11</v>
      </c>
      <c r="C3" s="2" t="s">
        <v>10</v>
      </c>
      <c r="D3" s="4" t="s">
        <v>5</v>
      </c>
      <c r="E3" s="4" t="s">
        <v>6</v>
      </c>
      <c r="F3" s="4" t="s">
        <v>7</v>
      </c>
      <c r="G3" s="5" t="s">
        <v>9</v>
      </c>
    </row>
    <row r="4" spans="1:20" x14ac:dyDescent="0.3">
      <c r="A4" s="1">
        <v>43831</v>
      </c>
      <c r="B4" s="2">
        <v>1</v>
      </c>
      <c r="C4" s="2" t="e">
        <f>LOG(B4-$C$2)</f>
        <v>#NUM!</v>
      </c>
      <c r="D4" s="4" t="e">
        <f t="shared" ref="D4:D67" si="0">$D$2*EXP(-((C4-$F$2)^2)/(2*$G$2))</f>
        <v>#NUM!</v>
      </c>
      <c r="E4" s="4">
        <f>IFERROR(D4,0)</f>
        <v>0</v>
      </c>
      <c r="F4" s="4">
        <v>0</v>
      </c>
      <c r="G4" s="5">
        <f>(F4-E4)^2</f>
        <v>0</v>
      </c>
    </row>
    <row r="5" spans="1:20" x14ac:dyDescent="0.3">
      <c r="A5" s="1">
        <v>43832</v>
      </c>
      <c r="B5" s="2">
        <v>2</v>
      </c>
      <c r="C5" s="2" t="e">
        <f t="shared" ref="C5:C68" si="1">LOG(B5-$C$2)</f>
        <v>#NUM!</v>
      </c>
      <c r="D5" s="4" t="e">
        <f t="shared" si="0"/>
        <v>#NUM!</v>
      </c>
      <c r="E5" s="4">
        <f t="shared" ref="E5:E68" si="2">IFERROR(D5,0)</f>
        <v>0</v>
      </c>
      <c r="F5" s="4">
        <v>0</v>
      </c>
      <c r="G5" s="5">
        <f t="shared" ref="G5:G57" si="3">(F5-E5)^2</f>
        <v>0</v>
      </c>
      <c r="N5" s="2"/>
      <c r="R5" s="5"/>
    </row>
    <row r="6" spans="1:20" x14ac:dyDescent="0.3">
      <c r="A6" s="1">
        <v>43833</v>
      </c>
      <c r="B6" s="2">
        <v>3</v>
      </c>
      <c r="C6" s="2" t="e">
        <f t="shared" si="1"/>
        <v>#NUM!</v>
      </c>
      <c r="D6" s="4" t="e">
        <f t="shared" si="0"/>
        <v>#NUM!</v>
      </c>
      <c r="E6" s="4">
        <f t="shared" si="2"/>
        <v>0</v>
      </c>
      <c r="F6" s="4">
        <v>0</v>
      </c>
      <c r="G6" s="5">
        <f t="shared" si="3"/>
        <v>0</v>
      </c>
      <c r="N6" s="2"/>
      <c r="R6" s="5"/>
      <c r="S6" s="5"/>
      <c r="T6" s="5"/>
    </row>
    <row r="7" spans="1:20" x14ac:dyDescent="0.3">
      <c r="A7" s="1">
        <v>43834</v>
      </c>
      <c r="B7" s="2">
        <v>4</v>
      </c>
      <c r="C7" s="2" t="e">
        <f t="shared" si="1"/>
        <v>#NUM!</v>
      </c>
      <c r="D7" s="4" t="e">
        <f t="shared" si="0"/>
        <v>#NUM!</v>
      </c>
      <c r="E7" s="4">
        <f t="shared" si="2"/>
        <v>0</v>
      </c>
      <c r="F7" s="4">
        <v>0</v>
      </c>
      <c r="G7" s="5">
        <f t="shared" si="3"/>
        <v>0</v>
      </c>
      <c r="N7" s="2"/>
      <c r="R7" s="5"/>
      <c r="S7" s="5"/>
      <c r="T7" s="5"/>
    </row>
    <row r="8" spans="1:20" x14ac:dyDescent="0.3">
      <c r="A8" s="1">
        <v>43835</v>
      </c>
      <c r="B8" s="2">
        <v>5</v>
      </c>
      <c r="C8" s="2" t="e">
        <f t="shared" si="1"/>
        <v>#NUM!</v>
      </c>
      <c r="D8" s="4" t="e">
        <f t="shared" si="0"/>
        <v>#NUM!</v>
      </c>
      <c r="E8" s="4">
        <f t="shared" si="2"/>
        <v>0</v>
      </c>
      <c r="F8" s="4">
        <v>0</v>
      </c>
      <c r="G8" s="5">
        <f t="shared" si="3"/>
        <v>0</v>
      </c>
      <c r="N8" s="2"/>
      <c r="R8" s="5"/>
      <c r="S8" s="5"/>
      <c r="T8" s="5"/>
    </row>
    <row r="9" spans="1:20" x14ac:dyDescent="0.3">
      <c r="A9" s="1">
        <v>43836</v>
      </c>
      <c r="B9" s="2">
        <v>6</v>
      </c>
      <c r="C9" s="2" t="e">
        <f t="shared" si="1"/>
        <v>#NUM!</v>
      </c>
      <c r="D9" s="4" t="e">
        <f t="shared" si="0"/>
        <v>#NUM!</v>
      </c>
      <c r="E9" s="4">
        <f t="shared" si="2"/>
        <v>0</v>
      </c>
      <c r="F9" s="4">
        <v>0</v>
      </c>
      <c r="G9" s="5">
        <f t="shared" si="3"/>
        <v>0</v>
      </c>
      <c r="N9" s="2"/>
      <c r="R9" s="5"/>
      <c r="S9" s="5"/>
      <c r="T9" s="5"/>
    </row>
    <row r="10" spans="1:20" x14ac:dyDescent="0.3">
      <c r="A10" s="1">
        <v>43837</v>
      </c>
      <c r="B10" s="2">
        <v>7</v>
      </c>
      <c r="C10" s="2" t="e">
        <f t="shared" si="1"/>
        <v>#NUM!</v>
      </c>
      <c r="D10" s="4" t="e">
        <f t="shared" si="0"/>
        <v>#NUM!</v>
      </c>
      <c r="E10" s="4">
        <f t="shared" si="2"/>
        <v>0</v>
      </c>
      <c r="F10" s="4">
        <v>0</v>
      </c>
      <c r="G10" s="5">
        <f t="shared" si="3"/>
        <v>0</v>
      </c>
      <c r="N10" s="2"/>
      <c r="R10" s="5"/>
      <c r="S10" s="5"/>
      <c r="T10" s="5"/>
    </row>
    <row r="11" spans="1:20" x14ac:dyDescent="0.3">
      <c r="A11" s="1">
        <v>43838</v>
      </c>
      <c r="B11" s="2">
        <v>8</v>
      </c>
      <c r="C11" s="2" t="e">
        <f t="shared" si="1"/>
        <v>#NUM!</v>
      </c>
      <c r="D11" s="4" t="e">
        <f t="shared" si="0"/>
        <v>#NUM!</v>
      </c>
      <c r="E11" s="4">
        <f t="shared" si="2"/>
        <v>0</v>
      </c>
      <c r="F11" s="4">
        <v>0</v>
      </c>
      <c r="G11" s="5">
        <f t="shared" si="3"/>
        <v>0</v>
      </c>
      <c r="N11" s="2"/>
      <c r="R11" s="5"/>
      <c r="S11" s="5"/>
      <c r="T11" s="5"/>
    </row>
    <row r="12" spans="1:20" x14ac:dyDescent="0.3">
      <c r="A12" s="1">
        <v>43839</v>
      </c>
      <c r="B12" s="2">
        <v>9</v>
      </c>
      <c r="C12" s="2" t="e">
        <f t="shared" si="1"/>
        <v>#NUM!</v>
      </c>
      <c r="D12" s="4" t="e">
        <f t="shared" si="0"/>
        <v>#NUM!</v>
      </c>
      <c r="E12" s="4">
        <f t="shared" si="2"/>
        <v>0</v>
      </c>
      <c r="F12" s="4">
        <v>0</v>
      </c>
      <c r="G12" s="5">
        <f t="shared" si="3"/>
        <v>0</v>
      </c>
      <c r="N12" s="2"/>
      <c r="R12" s="5"/>
      <c r="S12" s="5"/>
      <c r="T12" s="5"/>
    </row>
    <row r="13" spans="1:20" x14ac:dyDescent="0.3">
      <c r="A13" s="1">
        <v>43840</v>
      </c>
      <c r="B13" s="2">
        <v>10</v>
      </c>
      <c r="C13" s="2" t="e">
        <f t="shared" si="1"/>
        <v>#NUM!</v>
      </c>
      <c r="D13" s="4" t="e">
        <f t="shared" si="0"/>
        <v>#NUM!</v>
      </c>
      <c r="E13" s="4">
        <f t="shared" si="2"/>
        <v>0</v>
      </c>
      <c r="F13" s="4">
        <v>0</v>
      </c>
      <c r="G13" s="5">
        <f t="shared" si="3"/>
        <v>0</v>
      </c>
      <c r="N13" s="2"/>
      <c r="R13" s="5"/>
      <c r="S13" s="5"/>
      <c r="T13" s="5"/>
    </row>
    <row r="14" spans="1:20" x14ac:dyDescent="0.3">
      <c r="A14" s="1">
        <v>43841</v>
      </c>
      <c r="B14" s="2">
        <v>11</v>
      </c>
      <c r="C14" s="2" t="e">
        <f t="shared" si="1"/>
        <v>#NUM!</v>
      </c>
      <c r="D14" s="4" t="e">
        <f t="shared" si="0"/>
        <v>#NUM!</v>
      </c>
      <c r="E14" s="4">
        <f t="shared" si="2"/>
        <v>0</v>
      </c>
      <c r="F14" s="4">
        <v>0</v>
      </c>
      <c r="G14" s="5">
        <f t="shared" si="3"/>
        <v>0</v>
      </c>
      <c r="N14" s="2"/>
      <c r="R14" s="5"/>
      <c r="S14" s="5"/>
      <c r="T14" s="5"/>
    </row>
    <row r="15" spans="1:20" x14ac:dyDescent="0.3">
      <c r="A15" s="1">
        <v>43842</v>
      </c>
      <c r="B15" s="2">
        <v>12</v>
      </c>
      <c r="C15" s="2" t="e">
        <f t="shared" si="1"/>
        <v>#NUM!</v>
      </c>
      <c r="D15" s="4" t="e">
        <f t="shared" si="0"/>
        <v>#NUM!</v>
      </c>
      <c r="E15" s="4">
        <f t="shared" si="2"/>
        <v>0</v>
      </c>
      <c r="F15" s="4">
        <v>0</v>
      </c>
      <c r="G15" s="5">
        <f t="shared" si="3"/>
        <v>0</v>
      </c>
      <c r="N15" s="2"/>
      <c r="R15" s="5"/>
      <c r="S15" s="5"/>
      <c r="T15" s="5"/>
    </row>
    <row r="16" spans="1:20" x14ac:dyDescent="0.3">
      <c r="A16" s="1">
        <v>43843</v>
      </c>
      <c r="B16" s="2">
        <v>13</v>
      </c>
      <c r="C16" s="2" t="e">
        <f t="shared" si="1"/>
        <v>#NUM!</v>
      </c>
      <c r="D16" s="4" t="e">
        <f t="shared" si="0"/>
        <v>#NUM!</v>
      </c>
      <c r="E16" s="4">
        <f t="shared" si="2"/>
        <v>0</v>
      </c>
      <c r="F16" s="4">
        <v>0</v>
      </c>
      <c r="G16" s="5">
        <f t="shared" si="3"/>
        <v>0</v>
      </c>
      <c r="N16" s="2"/>
      <c r="R16" s="5"/>
      <c r="S16" s="5"/>
      <c r="T16" s="5"/>
    </row>
    <row r="17" spans="1:20" x14ac:dyDescent="0.3">
      <c r="A17" s="1">
        <v>43844</v>
      </c>
      <c r="B17" s="2">
        <v>14</v>
      </c>
      <c r="C17" s="2" t="e">
        <f t="shared" si="1"/>
        <v>#NUM!</v>
      </c>
      <c r="D17" s="4" t="e">
        <f t="shared" si="0"/>
        <v>#NUM!</v>
      </c>
      <c r="E17" s="4">
        <f t="shared" si="2"/>
        <v>0</v>
      </c>
      <c r="F17" s="4">
        <v>0</v>
      </c>
      <c r="G17" s="5">
        <f t="shared" si="3"/>
        <v>0</v>
      </c>
      <c r="N17" s="2"/>
      <c r="R17" s="5"/>
      <c r="S17" s="5"/>
      <c r="T17" s="5"/>
    </row>
    <row r="18" spans="1:20" x14ac:dyDescent="0.3">
      <c r="A18" s="1">
        <v>43845</v>
      </c>
      <c r="B18" s="2">
        <v>15</v>
      </c>
      <c r="C18" s="2" t="e">
        <f t="shared" si="1"/>
        <v>#NUM!</v>
      </c>
      <c r="D18" s="4" t="e">
        <f t="shared" si="0"/>
        <v>#NUM!</v>
      </c>
      <c r="E18" s="4">
        <f t="shared" si="2"/>
        <v>0</v>
      </c>
      <c r="F18" s="4">
        <v>0</v>
      </c>
      <c r="G18" s="5">
        <f t="shared" si="3"/>
        <v>0</v>
      </c>
      <c r="N18" s="2"/>
      <c r="R18" s="5"/>
      <c r="S18" s="5"/>
      <c r="T18" s="5"/>
    </row>
    <row r="19" spans="1:20" x14ac:dyDescent="0.3">
      <c r="A19" s="1">
        <v>43846</v>
      </c>
      <c r="B19" s="2">
        <v>16</v>
      </c>
      <c r="C19" s="2" t="e">
        <f t="shared" si="1"/>
        <v>#NUM!</v>
      </c>
      <c r="D19" s="4" t="e">
        <f t="shared" si="0"/>
        <v>#NUM!</v>
      </c>
      <c r="E19" s="4">
        <f t="shared" si="2"/>
        <v>0</v>
      </c>
      <c r="F19" s="4">
        <v>0</v>
      </c>
      <c r="G19" s="5">
        <f t="shared" si="3"/>
        <v>0</v>
      </c>
      <c r="N19" s="2"/>
      <c r="R19" s="5"/>
      <c r="S19" s="5"/>
      <c r="T19" s="5"/>
    </row>
    <row r="20" spans="1:20" x14ac:dyDescent="0.3">
      <c r="A20" s="1">
        <v>43847</v>
      </c>
      <c r="B20" s="2">
        <v>17</v>
      </c>
      <c r="C20" s="2" t="e">
        <f t="shared" si="1"/>
        <v>#NUM!</v>
      </c>
      <c r="D20" s="4" t="e">
        <f t="shared" si="0"/>
        <v>#NUM!</v>
      </c>
      <c r="E20" s="4">
        <f t="shared" si="2"/>
        <v>0</v>
      </c>
      <c r="F20" s="4">
        <v>0</v>
      </c>
      <c r="G20" s="5">
        <f t="shared" si="3"/>
        <v>0</v>
      </c>
      <c r="N20" s="2"/>
      <c r="R20" s="5"/>
      <c r="S20" s="5"/>
      <c r="T20" s="5"/>
    </row>
    <row r="21" spans="1:20" x14ac:dyDescent="0.3">
      <c r="A21" s="1">
        <v>43848</v>
      </c>
      <c r="B21" s="2">
        <v>18</v>
      </c>
      <c r="C21" s="2" t="e">
        <f t="shared" si="1"/>
        <v>#NUM!</v>
      </c>
      <c r="D21" s="4" t="e">
        <f t="shared" si="0"/>
        <v>#NUM!</v>
      </c>
      <c r="E21" s="4">
        <f t="shared" si="2"/>
        <v>0</v>
      </c>
      <c r="F21" s="4">
        <v>0</v>
      </c>
      <c r="G21" s="5">
        <f t="shared" si="3"/>
        <v>0</v>
      </c>
      <c r="N21" s="2"/>
      <c r="R21" s="5"/>
      <c r="S21" s="5"/>
      <c r="T21" s="5"/>
    </row>
    <row r="22" spans="1:20" x14ac:dyDescent="0.3">
      <c r="A22" s="1">
        <v>43849</v>
      </c>
      <c r="B22" s="2">
        <v>19</v>
      </c>
      <c r="C22" s="2" t="e">
        <f t="shared" si="1"/>
        <v>#NUM!</v>
      </c>
      <c r="D22" s="4" t="e">
        <f t="shared" si="0"/>
        <v>#NUM!</v>
      </c>
      <c r="E22" s="4">
        <f t="shared" si="2"/>
        <v>0</v>
      </c>
      <c r="F22" s="4">
        <v>0</v>
      </c>
      <c r="G22" s="5">
        <f t="shared" si="3"/>
        <v>0</v>
      </c>
      <c r="N22" s="2"/>
      <c r="R22" s="5"/>
      <c r="S22" s="5"/>
      <c r="T22" s="5"/>
    </row>
    <row r="23" spans="1:20" x14ac:dyDescent="0.3">
      <c r="A23" s="1">
        <v>43850</v>
      </c>
      <c r="B23" s="2">
        <v>20</v>
      </c>
      <c r="C23" s="2" t="e">
        <f t="shared" si="1"/>
        <v>#NUM!</v>
      </c>
      <c r="D23" s="4" t="e">
        <f t="shared" si="0"/>
        <v>#NUM!</v>
      </c>
      <c r="E23" s="4">
        <f t="shared" si="2"/>
        <v>0</v>
      </c>
      <c r="F23" s="4">
        <v>0</v>
      </c>
      <c r="G23" s="5">
        <f t="shared" si="3"/>
        <v>0</v>
      </c>
      <c r="N23" s="2"/>
      <c r="R23" s="5"/>
      <c r="S23" s="5"/>
      <c r="T23" s="5"/>
    </row>
    <row r="24" spans="1:20" x14ac:dyDescent="0.3">
      <c r="A24" s="1">
        <v>43851</v>
      </c>
      <c r="B24" s="2">
        <v>21</v>
      </c>
      <c r="C24" s="2">
        <f t="shared" si="1"/>
        <v>-0.28721807507796832</v>
      </c>
      <c r="D24" s="4">
        <f t="shared" si="0"/>
        <v>4.1104544603552829E-3</v>
      </c>
      <c r="E24" s="4">
        <f t="shared" si="2"/>
        <v>4.1104544603552829E-3</v>
      </c>
      <c r="F24" s="4">
        <v>0</v>
      </c>
      <c r="G24" s="5">
        <f t="shared" si="3"/>
        <v>1.689583587065464E-5</v>
      </c>
      <c r="N24" s="2"/>
      <c r="R24" s="5"/>
      <c r="S24" s="5"/>
      <c r="T24" s="5"/>
    </row>
    <row r="25" spans="1:20" x14ac:dyDescent="0.3">
      <c r="A25" s="1">
        <v>43852</v>
      </c>
      <c r="B25" s="2">
        <v>22</v>
      </c>
      <c r="C25" s="2">
        <f t="shared" si="1"/>
        <v>0.1807442105779084</v>
      </c>
      <c r="D25" s="4">
        <f t="shared" si="0"/>
        <v>0.92256895882514145</v>
      </c>
      <c r="E25" s="4">
        <f t="shared" si="2"/>
        <v>0.92256895882514145</v>
      </c>
      <c r="F25" s="4">
        <v>1</v>
      </c>
      <c r="G25" s="5">
        <f t="shared" si="3"/>
        <v>5.99556613742264E-3</v>
      </c>
      <c r="N25" s="2"/>
      <c r="R25" s="5"/>
      <c r="S25" s="5"/>
      <c r="T25" s="5"/>
    </row>
    <row r="26" spans="1:20" x14ac:dyDescent="0.3">
      <c r="A26" s="1">
        <v>43853</v>
      </c>
      <c r="B26" s="2">
        <v>23</v>
      </c>
      <c r="C26" s="2">
        <f t="shared" si="1"/>
        <v>0.40073775739192802</v>
      </c>
      <c r="D26" s="4">
        <f t="shared" si="0"/>
        <v>4.6545030389519857</v>
      </c>
      <c r="E26" s="4">
        <f t="shared" si="2"/>
        <v>4.6545030389519857</v>
      </c>
      <c r="F26" s="4">
        <v>4</v>
      </c>
      <c r="G26" s="5">
        <f t="shared" si="3"/>
        <v>0.4283742279973845</v>
      </c>
    </row>
    <row r="27" spans="1:20" x14ac:dyDescent="0.3">
      <c r="A27" s="1">
        <v>43854</v>
      </c>
      <c r="B27" s="2">
        <v>24</v>
      </c>
      <c r="C27" s="2">
        <f t="shared" si="1"/>
        <v>0.54606827370622779</v>
      </c>
      <c r="D27" s="4">
        <f t="shared" si="0"/>
        <v>9.7957119216438393</v>
      </c>
      <c r="E27" s="4">
        <f t="shared" si="2"/>
        <v>9.7957119216438393</v>
      </c>
      <c r="F27" s="4">
        <v>5</v>
      </c>
      <c r="G27" s="5">
        <f t="shared" si="3"/>
        <v>22.998852835396846</v>
      </c>
    </row>
    <row r="28" spans="1:20" x14ac:dyDescent="0.3">
      <c r="A28" s="1">
        <v>43855</v>
      </c>
      <c r="B28" s="2">
        <v>25</v>
      </c>
      <c r="C28" s="2">
        <f t="shared" si="1"/>
        <v>0.65476904317768736</v>
      </c>
      <c r="D28" s="4">
        <f t="shared" si="0"/>
        <v>14.432040548027983</v>
      </c>
      <c r="E28" s="4">
        <f t="shared" si="2"/>
        <v>14.432040548027983</v>
      </c>
      <c r="F28" s="4">
        <v>19</v>
      </c>
      <c r="G28" s="5">
        <f t="shared" si="3"/>
        <v>20.866253554860492</v>
      </c>
    </row>
    <row r="29" spans="1:20" x14ac:dyDescent="0.3">
      <c r="A29" s="1">
        <v>43856</v>
      </c>
      <c r="B29" s="2">
        <v>26</v>
      </c>
      <c r="C29" s="2">
        <f t="shared" si="1"/>
        <v>0.74163662817737996</v>
      </c>
      <c r="D29" s="4">
        <f t="shared" si="0"/>
        <v>17.727490601004625</v>
      </c>
      <c r="E29" s="4">
        <f t="shared" si="2"/>
        <v>17.727490601004625</v>
      </c>
      <c r="F29" s="4">
        <v>27</v>
      </c>
      <c r="G29" s="5">
        <f t="shared" si="3"/>
        <v>85.979430554457565</v>
      </c>
    </row>
    <row r="30" spans="1:20" x14ac:dyDescent="0.3">
      <c r="A30" s="1">
        <v>43857</v>
      </c>
      <c r="B30" s="2">
        <v>27</v>
      </c>
      <c r="C30" s="2">
        <f t="shared" si="1"/>
        <v>0.81399154782562877</v>
      </c>
      <c r="D30" s="4">
        <f t="shared" si="0"/>
        <v>19.60709429822418</v>
      </c>
      <c r="E30" s="4">
        <f t="shared" si="2"/>
        <v>19.60709429822418</v>
      </c>
      <c r="F30" s="4">
        <v>17</v>
      </c>
      <c r="G30" s="5">
        <f t="shared" si="3"/>
        <v>6.7969406798330274</v>
      </c>
    </row>
    <row r="31" spans="1:20" x14ac:dyDescent="0.3">
      <c r="A31" s="1">
        <v>43858</v>
      </c>
      <c r="B31" s="2">
        <v>28</v>
      </c>
      <c r="C31" s="2">
        <f t="shared" si="1"/>
        <v>0.87599585031273575</v>
      </c>
      <c r="D31" s="4">
        <f t="shared" si="0"/>
        <v>20.31271359228267</v>
      </c>
      <c r="E31" s="4">
        <f t="shared" si="2"/>
        <v>20.31271359228267</v>
      </c>
      <c r="F31" s="4">
        <v>9</v>
      </c>
      <c r="G31" s="5">
        <f t="shared" si="3"/>
        <v>127.97748882101706</v>
      </c>
    </row>
    <row r="32" spans="1:20" x14ac:dyDescent="0.3">
      <c r="A32" s="1">
        <v>43859</v>
      </c>
      <c r="B32" s="2">
        <v>29</v>
      </c>
      <c r="C32" s="2">
        <f t="shared" si="1"/>
        <v>0.93024366556310967</v>
      </c>
      <c r="D32" s="4">
        <f t="shared" si="0"/>
        <v>20.157379458889487</v>
      </c>
      <c r="E32" s="4">
        <f t="shared" si="2"/>
        <v>20.157379458889487</v>
      </c>
      <c r="F32" s="4">
        <v>19</v>
      </c>
      <c r="G32" s="5">
        <f t="shared" si="3"/>
        <v>1.3395272118593218</v>
      </c>
    </row>
    <row r="33" spans="1:7" x14ac:dyDescent="0.3">
      <c r="A33" s="1">
        <v>43860</v>
      </c>
      <c r="B33" s="2">
        <v>30</v>
      </c>
      <c r="C33" s="2">
        <f t="shared" si="1"/>
        <v>0.97846160413487027</v>
      </c>
      <c r="D33" s="4">
        <f t="shared" si="0"/>
        <v>19.423803496780394</v>
      </c>
      <c r="E33" s="4">
        <f t="shared" si="2"/>
        <v>19.423803496780394</v>
      </c>
      <c r="F33" s="4">
        <v>19</v>
      </c>
      <c r="G33" s="5">
        <f t="shared" si="3"/>
        <v>0.1796094038832895</v>
      </c>
    </row>
    <row r="34" spans="1:7" x14ac:dyDescent="0.3">
      <c r="A34" s="1">
        <v>43861</v>
      </c>
      <c r="B34" s="2">
        <v>31</v>
      </c>
      <c r="C34" s="2">
        <f t="shared" si="1"/>
        <v>1.0218570663176914</v>
      </c>
      <c r="D34" s="4">
        <f t="shared" si="0"/>
        <v>18.334716061135325</v>
      </c>
      <c r="E34" s="4">
        <f t="shared" si="2"/>
        <v>18.334716061135325</v>
      </c>
      <c r="F34" s="4">
        <v>24</v>
      </c>
      <c r="G34" s="5">
        <f t="shared" si="3"/>
        <v>32.09544210795805</v>
      </c>
    </row>
    <row r="35" spans="1:7" x14ac:dyDescent="0.3">
      <c r="A35" s="1">
        <v>43862</v>
      </c>
      <c r="B35" s="2">
        <v>32</v>
      </c>
      <c r="C35" s="2">
        <f t="shared" si="1"/>
        <v>1.0613075816264808</v>
      </c>
      <c r="D35" s="4">
        <f t="shared" si="0"/>
        <v>17.053059463250424</v>
      </c>
      <c r="E35" s="4">
        <f t="shared" si="2"/>
        <v>17.053059463250424</v>
      </c>
      <c r="F35" s="4">
        <v>15</v>
      </c>
      <c r="G35" s="5">
        <f t="shared" si="3"/>
        <v>4.2150531596421192</v>
      </c>
    </row>
    <row r="36" spans="1:7" x14ac:dyDescent="0.3">
      <c r="A36" s="1">
        <v>43863</v>
      </c>
      <c r="B36" s="2">
        <v>33</v>
      </c>
      <c r="C36" s="2">
        <f t="shared" si="1"/>
        <v>1.0974710064699162</v>
      </c>
      <c r="D36" s="4">
        <f t="shared" si="0"/>
        <v>15.692142076937486</v>
      </c>
      <c r="E36" s="4">
        <f t="shared" si="2"/>
        <v>15.692142076937486</v>
      </c>
      <c r="F36" s="4">
        <v>20</v>
      </c>
      <c r="G36" s="5">
        <f t="shared" si="3"/>
        <v>18.557639885292474</v>
      </c>
    </row>
    <row r="37" spans="1:7" x14ac:dyDescent="0.3">
      <c r="A37" s="1">
        <v>43864</v>
      </c>
      <c r="B37" s="2">
        <v>34</v>
      </c>
      <c r="C37" s="2">
        <f t="shared" si="1"/>
        <v>1.1308532317274982</v>
      </c>
      <c r="D37" s="4">
        <f t="shared" si="0"/>
        <v>14.327396849854937</v>
      </c>
      <c r="E37" s="4">
        <f t="shared" si="2"/>
        <v>14.327396849854937</v>
      </c>
      <c r="F37" s="4">
        <v>15</v>
      </c>
      <c r="G37" s="5">
        <f t="shared" si="3"/>
        <v>0.4523949975850623</v>
      </c>
    </row>
    <row r="38" spans="1:7" x14ac:dyDescent="0.3">
      <c r="A38" s="1">
        <v>43865</v>
      </c>
      <c r="B38" s="2">
        <v>35</v>
      </c>
      <c r="C38" s="2">
        <f t="shared" si="1"/>
        <v>1.1618516603578073</v>
      </c>
      <c r="D38" s="4">
        <f t="shared" si="0"/>
        <v>13.006721278639548</v>
      </c>
      <c r="E38" s="4">
        <f t="shared" si="2"/>
        <v>13.006721278639548</v>
      </c>
      <c r="F38" s="4">
        <v>11</v>
      </c>
      <c r="G38" s="5">
        <f t="shared" si="3"/>
        <v>4.0269302901447412</v>
      </c>
    </row>
    <row r="39" spans="1:7" x14ac:dyDescent="0.3">
      <c r="A39" s="1">
        <v>43866</v>
      </c>
      <c r="B39" s="2">
        <v>36</v>
      </c>
      <c r="C39" s="2">
        <f t="shared" si="1"/>
        <v>1.190784168792272</v>
      </c>
      <c r="D39" s="4">
        <f t="shared" si="0"/>
        <v>11.758642052268179</v>
      </c>
      <c r="E39" s="4">
        <f t="shared" si="2"/>
        <v>11.758642052268179</v>
      </c>
      <c r="F39" s="4">
        <v>10</v>
      </c>
      <c r="G39" s="5">
        <f t="shared" si="3"/>
        <v>3.0928218680060331</v>
      </c>
    </row>
    <row r="40" spans="1:7" x14ac:dyDescent="0.3">
      <c r="A40" s="1">
        <v>43867</v>
      </c>
      <c r="B40" s="2">
        <v>37</v>
      </c>
      <c r="C40" s="2">
        <f t="shared" si="1"/>
        <v>1.2179090057891668</v>
      </c>
      <c r="D40" s="4">
        <f t="shared" si="0"/>
        <v>10.598413497304902</v>
      </c>
      <c r="E40" s="4">
        <f t="shared" si="2"/>
        <v>10.598413497304902</v>
      </c>
      <c r="F40" s="4">
        <v>9</v>
      </c>
      <c r="G40" s="5">
        <f t="shared" si="3"/>
        <v>2.554925708366488</v>
      </c>
    </row>
    <row r="41" spans="1:7" x14ac:dyDescent="0.3">
      <c r="A41" s="1">
        <v>43868</v>
      </c>
      <c r="B41" s="2">
        <v>38</v>
      </c>
      <c r="C41" s="2">
        <f t="shared" si="1"/>
        <v>1.243438832232648</v>
      </c>
      <c r="D41" s="4">
        <f t="shared" si="0"/>
        <v>9.5324233310577604</v>
      </c>
      <c r="E41" s="4">
        <f t="shared" si="2"/>
        <v>9.5324233310577604</v>
      </c>
      <c r="F41" s="4">
        <v>15</v>
      </c>
      <c r="G41" s="5">
        <f t="shared" si="3"/>
        <v>29.894394630761518</v>
      </c>
    </row>
    <row r="42" spans="1:7" x14ac:dyDescent="0.3">
      <c r="A42" s="1">
        <v>43869</v>
      </c>
      <c r="B42" s="2">
        <v>39</v>
      </c>
      <c r="C42" s="2">
        <f t="shared" si="1"/>
        <v>1.2675508574271335</v>
      </c>
      <c r="D42" s="4">
        <f t="shared" si="0"/>
        <v>8.561304455116538</v>
      </c>
      <c r="E42" s="4">
        <f t="shared" si="2"/>
        <v>8.561304455116538</v>
      </c>
      <c r="F42" s="4">
        <v>11</v>
      </c>
      <c r="G42" s="5">
        <f t="shared" si="3"/>
        <v>5.9472359606344458</v>
      </c>
    </row>
    <row r="43" spans="1:7" x14ac:dyDescent="0.3">
      <c r="A43" s="1">
        <v>43870</v>
      </c>
      <c r="B43" s="2">
        <v>40</v>
      </c>
      <c r="C43" s="2">
        <f t="shared" si="1"/>
        <v>1.2903943059217087</v>
      </c>
      <c r="D43" s="4">
        <f t="shared" si="0"/>
        <v>7.6820949040488919</v>
      </c>
      <c r="E43" s="4">
        <f t="shared" si="2"/>
        <v>7.6820949040488919</v>
      </c>
      <c r="F43" s="4">
        <v>11</v>
      </c>
      <c r="G43" s="5">
        <f t="shared" si="3"/>
        <v>11.008494225738332</v>
      </c>
    </row>
    <row r="44" spans="1:7" x14ac:dyDescent="0.3">
      <c r="A44" s="1">
        <v>43871</v>
      </c>
      <c r="B44" s="2">
        <v>41</v>
      </c>
      <c r="C44" s="2">
        <f t="shared" si="1"/>
        <v>1.3120960164487927</v>
      </c>
      <c r="D44" s="4">
        <f t="shared" si="0"/>
        <v>6.8897140361150262</v>
      </c>
      <c r="E44" s="4">
        <f t="shared" si="2"/>
        <v>6.8897140361150262</v>
      </c>
      <c r="F44" s="4">
        <v>6</v>
      </c>
      <c r="G44" s="5">
        <f t="shared" si="3"/>
        <v>0.79159106606009011</v>
      </c>
    </row>
    <row r="45" spans="1:7" x14ac:dyDescent="0.3">
      <c r="A45" s="1">
        <v>43872</v>
      </c>
      <c r="B45" s="2">
        <v>42</v>
      </c>
      <c r="C45" s="2">
        <f t="shared" si="1"/>
        <v>1.3327647070802529</v>
      </c>
      <c r="D45" s="4">
        <f t="shared" si="0"/>
        <v>6.177955363323429</v>
      </c>
      <c r="E45" s="4">
        <f t="shared" si="2"/>
        <v>6.177955363323429</v>
      </c>
      <c r="F45" s="4">
        <v>5</v>
      </c>
      <c r="G45" s="5">
        <f t="shared" si="3"/>
        <v>1.3875788379824316</v>
      </c>
    </row>
    <row r="46" spans="1:7" x14ac:dyDescent="0.3">
      <c r="A46" s="1">
        <v>43873</v>
      </c>
      <c r="B46" s="2">
        <v>43</v>
      </c>
      <c r="C46" s="2">
        <f t="shared" si="1"/>
        <v>1.3524942706050223</v>
      </c>
      <c r="D46" s="4">
        <f t="shared" si="0"/>
        <v>5.5401417558518862</v>
      </c>
      <c r="E46" s="4">
        <f t="shared" si="2"/>
        <v>5.5401417558518862</v>
      </c>
      <c r="F46" s="4">
        <v>7</v>
      </c>
      <c r="G46" s="5">
        <f t="shared" si="3"/>
        <v>2.131186093007214</v>
      </c>
    </row>
    <row r="47" spans="1:7" x14ac:dyDescent="0.3">
      <c r="A47" s="1">
        <v>43874</v>
      </c>
      <c r="B47" s="2">
        <v>44</v>
      </c>
      <c r="C47" s="2">
        <f t="shared" si="1"/>
        <v>1.3713663532596572</v>
      </c>
      <c r="D47" s="4">
        <f t="shared" si="0"/>
        <v>4.9695471873380699</v>
      </c>
      <c r="E47" s="4">
        <f t="shared" si="2"/>
        <v>4.9695471873380699</v>
      </c>
      <c r="F47" s="4">
        <v>2</v>
      </c>
      <c r="G47" s="5">
        <f t="shared" si="3"/>
        <v>8.818210497827442</v>
      </c>
    </row>
    <row r="48" spans="1:7" x14ac:dyDescent="0.3">
      <c r="A48" s="1">
        <v>43875</v>
      </c>
      <c r="B48" s="2">
        <v>45</v>
      </c>
      <c r="C48" s="2">
        <f t="shared" si="1"/>
        <v>1.3894523960618879</v>
      </c>
      <c r="D48" s="4">
        <f t="shared" si="0"/>
        <v>4.4596586163421161</v>
      </c>
      <c r="E48" s="4">
        <f t="shared" si="2"/>
        <v>4.4596586163421161</v>
      </c>
      <c r="F48" s="4">
        <v>4</v>
      </c>
      <c r="G48" s="5">
        <f t="shared" si="3"/>
        <v>0.21128604357754871</v>
      </c>
    </row>
    <row r="49" spans="1:7" x14ac:dyDescent="0.3">
      <c r="A49" s="1">
        <v>43876</v>
      </c>
      <c r="B49" s="2">
        <v>46</v>
      </c>
      <c r="C49" s="2">
        <f t="shared" si="1"/>
        <v>1.4068152677767909</v>
      </c>
      <c r="D49" s="4">
        <f t="shared" si="0"/>
        <v>4.0043295642681889</v>
      </c>
      <c r="E49" s="4">
        <f t="shared" si="2"/>
        <v>4.0043295642681889</v>
      </c>
      <c r="F49" s="4">
        <v>2</v>
      </c>
      <c r="G49" s="5">
        <f t="shared" si="3"/>
        <v>4.0173370021995076</v>
      </c>
    </row>
    <row r="50" spans="1:7" x14ac:dyDescent="0.3">
      <c r="A50" s="1">
        <v>43877</v>
      </c>
      <c r="B50" s="2">
        <v>47</v>
      </c>
      <c r="C50" s="2">
        <f t="shared" si="1"/>
        <v>1.4235105837881341</v>
      </c>
      <c r="D50" s="4">
        <f t="shared" si="0"/>
        <v>3.597861269259754</v>
      </c>
      <c r="E50" s="4">
        <f t="shared" si="2"/>
        <v>3.597861269259754</v>
      </c>
      <c r="F50" s="4">
        <v>3</v>
      </c>
      <c r="G50" s="5">
        <f t="shared" si="3"/>
        <v>0.3574380972808841</v>
      </c>
    </row>
    <row r="51" spans="1:7" x14ac:dyDescent="0.3">
      <c r="A51" s="1">
        <v>43878</v>
      </c>
      <c r="B51" s="2">
        <v>48</v>
      </c>
      <c r="C51" s="2">
        <f t="shared" si="1"/>
        <v>1.4395877806951545</v>
      </c>
      <c r="D51" s="4">
        <f t="shared" si="0"/>
        <v>3.2350362308385692</v>
      </c>
      <c r="E51" s="4">
        <f t="shared" si="2"/>
        <v>3.2350362308385692</v>
      </c>
      <c r="F51" s="4">
        <v>2</v>
      </c>
      <c r="G51" s="5">
        <f t="shared" si="3"/>
        <v>1.5253144914839396</v>
      </c>
    </row>
    <row r="52" spans="1:7" x14ac:dyDescent="0.3">
      <c r="A52" s="1">
        <v>43879</v>
      </c>
      <c r="B52" s="2">
        <v>49</v>
      </c>
      <c r="C52" s="2">
        <f t="shared" si="1"/>
        <v>1.455090998992953</v>
      </c>
      <c r="D52" s="4">
        <f t="shared" si="0"/>
        <v>2.9111211987382415</v>
      </c>
      <c r="E52" s="4">
        <f t="shared" si="2"/>
        <v>2.9111211987382415</v>
      </c>
      <c r="F52" s="4">
        <v>1</v>
      </c>
      <c r="G52" s="5">
        <f t="shared" si="3"/>
        <v>3.652384236266693</v>
      </c>
    </row>
    <row r="53" spans="1:7" x14ac:dyDescent="0.3">
      <c r="A53" s="1">
        <v>43880</v>
      </c>
      <c r="B53" s="2">
        <v>50</v>
      </c>
      <c r="C53" s="2">
        <f t="shared" si="1"/>
        <v>1.4700598135520853</v>
      </c>
      <c r="D53" s="4">
        <f t="shared" si="0"/>
        <v>2.6218512397691973</v>
      </c>
      <c r="E53" s="4">
        <f t="shared" si="2"/>
        <v>2.6218512397691973</v>
      </c>
      <c r="F53" s="4">
        <v>0</v>
      </c>
      <c r="G53" s="5">
        <f t="shared" si="3"/>
        <v>6.8741039234792769</v>
      </c>
    </row>
    <row r="54" spans="1:7" x14ac:dyDescent="0.3">
      <c r="A54" s="1">
        <v>43881</v>
      </c>
      <c r="B54" s="2">
        <v>51</v>
      </c>
      <c r="C54" s="2">
        <f t="shared" si="1"/>
        <v>1.4845298423431259</v>
      </c>
      <c r="D54" s="4">
        <f t="shared" si="0"/>
        <v>2.3634027466776208</v>
      </c>
      <c r="E54" s="4">
        <f t="shared" si="2"/>
        <v>2.3634027466776208</v>
      </c>
      <c r="F54" s="4">
        <v>0</v>
      </c>
      <c r="G54" s="5">
        <f t="shared" si="3"/>
        <v>5.5856725430033221</v>
      </c>
    </row>
    <row r="55" spans="1:7" x14ac:dyDescent="0.3">
      <c r="A55" s="1">
        <v>43882</v>
      </c>
      <c r="B55" s="2">
        <v>52</v>
      </c>
      <c r="C55" s="2">
        <f t="shared" si="1"/>
        <v>1.4985332569753178</v>
      </c>
      <c r="D55" s="4">
        <f t="shared" si="0"/>
        <v>2.132360640524904</v>
      </c>
      <c r="E55" s="4">
        <f t="shared" si="2"/>
        <v>2.132360640524904</v>
      </c>
      <c r="F55" s="4">
        <v>0</v>
      </c>
      <c r="G55" s="5">
        <f t="shared" si="3"/>
        <v>4.5469619012597793</v>
      </c>
    </row>
    <row r="56" spans="1:7" x14ac:dyDescent="0.3">
      <c r="A56" s="1">
        <v>43883</v>
      </c>
      <c r="B56" s="2">
        <v>53</v>
      </c>
      <c r="C56" s="2">
        <f t="shared" si="1"/>
        <v>1.5120992134614777</v>
      </c>
      <c r="D56" s="4">
        <f t="shared" si="0"/>
        <v>1.9256832153402932</v>
      </c>
      <c r="E56" s="4">
        <f t="shared" si="2"/>
        <v>1.9256832153402932</v>
      </c>
      <c r="F56" s="4">
        <v>0</v>
      </c>
      <c r="G56" s="5">
        <f t="shared" si="3"/>
        <v>3.7082558458433299</v>
      </c>
    </row>
    <row r="57" spans="1:7" x14ac:dyDescent="0.3">
      <c r="A57" s="1">
        <v>43884</v>
      </c>
      <c r="B57" s="2">
        <v>54</v>
      </c>
      <c r="C57" s="2">
        <f t="shared" si="1"/>
        <v>1.5252542177149535</v>
      </c>
      <c r="D57" s="4">
        <f t="shared" si="0"/>
        <v>1.7406668361001107</v>
      </c>
      <c r="E57" s="4">
        <f t="shared" si="2"/>
        <v>1.7406668361001107</v>
      </c>
      <c r="F57" s="4">
        <v>0</v>
      </c>
      <c r="G57" s="5">
        <f t="shared" si="3"/>
        <v>3.0299210342987699</v>
      </c>
    </row>
    <row r="58" spans="1:7" x14ac:dyDescent="0.3">
      <c r="A58" s="1">
        <v>43885</v>
      </c>
      <c r="B58" s="2">
        <v>55</v>
      </c>
      <c r="C58" s="2">
        <f t="shared" si="1"/>
        <v>1.538022437297426</v>
      </c>
      <c r="D58" s="4">
        <f t="shared" si="0"/>
        <v>1.574911856931229</v>
      </c>
      <c r="E58" s="4">
        <f t="shared" si="2"/>
        <v>1.574911856931229</v>
      </c>
    </row>
    <row r="59" spans="1:7" x14ac:dyDescent="0.3">
      <c r="A59" s="1">
        <v>43886</v>
      </c>
      <c r="B59" s="2">
        <v>56</v>
      </c>
      <c r="C59" s="2">
        <f t="shared" si="1"/>
        <v>1.5504259686322543</v>
      </c>
      <c r="D59" s="4">
        <f t="shared" si="0"/>
        <v>1.426290555741593</v>
      </c>
      <c r="E59" s="4">
        <f t="shared" si="2"/>
        <v>1.426290555741593</v>
      </c>
    </row>
    <row r="60" spans="1:7" x14ac:dyDescent="0.3">
      <c r="A60" s="1">
        <v>43887</v>
      </c>
      <c r="B60" s="2">
        <v>57</v>
      </c>
      <c r="C60" s="2">
        <f t="shared" si="1"/>
        <v>1.5624850671060999</v>
      </c>
      <c r="D60" s="4">
        <f t="shared" si="0"/>
        <v>1.2929175002841404</v>
      </c>
      <c r="E60" s="4">
        <f t="shared" si="2"/>
        <v>1.2929175002841404</v>
      </c>
    </row>
    <row r="61" spans="1:7" x14ac:dyDescent="0.3">
      <c r="A61" s="1">
        <v>43888</v>
      </c>
      <c r="B61" s="2">
        <v>58</v>
      </c>
      <c r="C61" s="2">
        <f t="shared" si="1"/>
        <v>1.5742183460771126</v>
      </c>
      <c r="D61" s="4">
        <f t="shared" si="0"/>
        <v>1.1731225103126768</v>
      </c>
      <c r="E61" s="4">
        <f t="shared" si="2"/>
        <v>1.1731225103126768</v>
      </c>
    </row>
    <row r="62" spans="1:7" x14ac:dyDescent="0.3">
      <c r="A62" s="1">
        <v>43889</v>
      </c>
      <c r="B62" s="2">
        <v>59</v>
      </c>
      <c r="C62" s="2">
        <f t="shared" si="1"/>
        <v>1.5856429496992446</v>
      </c>
      <c r="D62" s="4">
        <f t="shared" si="0"/>
        <v>1.0654262200609401</v>
      </c>
      <c r="E62" s="4">
        <f t="shared" si="2"/>
        <v>1.0654262200609401</v>
      </c>
      <c r="G62" s="4"/>
    </row>
    <row r="63" spans="1:7" x14ac:dyDescent="0.3">
      <c r="A63" s="1">
        <v>43890</v>
      </c>
      <c r="B63" s="2">
        <v>60</v>
      </c>
      <c r="C63" s="2">
        <f t="shared" si="1"/>
        <v>1.5967747035909829</v>
      </c>
      <c r="D63" s="4">
        <f t="shared" si="0"/>
        <v>0.96851814624459531</v>
      </c>
      <c r="E63" s="4">
        <f t="shared" si="2"/>
        <v>0.96851814624459531</v>
      </c>
    </row>
    <row r="64" spans="1:7" x14ac:dyDescent="0.3">
      <c r="A64" s="1">
        <v>43891</v>
      </c>
      <c r="B64" s="2">
        <v>61</v>
      </c>
      <c r="C64" s="2">
        <f t="shared" si="1"/>
        <v>1.6076282466718139</v>
      </c>
      <c r="D64" s="4">
        <f t="shared" si="0"/>
        <v>0.88123710930338028</v>
      </c>
      <c r="E64" s="4">
        <f t="shared" si="2"/>
        <v>0.88123710930338028</v>
      </c>
    </row>
    <row r="65" spans="1:7" x14ac:dyDescent="0.3">
      <c r="A65" s="1">
        <v>43892</v>
      </c>
      <c r="B65" s="2">
        <v>62</v>
      </c>
      <c r="C65" s="2">
        <f t="shared" si="1"/>
        <v>1.6182171469223046</v>
      </c>
      <c r="D65" s="4">
        <f t="shared" si="0"/>
        <v>0.80255382589296931</v>
      </c>
      <c r="E65" s="4">
        <f t="shared" si="2"/>
        <v>0.80255382589296931</v>
      </c>
      <c r="G65" s="4"/>
    </row>
    <row r="66" spans="1:7" x14ac:dyDescent="0.3">
      <c r="A66" s="1">
        <v>43893</v>
      </c>
      <c r="B66" s="2">
        <v>63</v>
      </c>
      <c r="C66" s="2">
        <f t="shared" si="1"/>
        <v>1.6285540033643651</v>
      </c>
      <c r="D66" s="4">
        <f t="shared" si="0"/>
        <v>0.73155547917568142</v>
      </c>
      <c r="E66" s="4">
        <f t="shared" si="2"/>
        <v>0.73155547917568142</v>
      </c>
    </row>
    <row r="67" spans="1:7" x14ac:dyDescent="0.3">
      <c r="A67" s="1">
        <v>43894</v>
      </c>
      <c r="B67" s="2">
        <v>64</v>
      </c>
      <c r="C67" s="2">
        <f t="shared" si="1"/>
        <v>1.6386505361843886</v>
      </c>
      <c r="D67" s="4">
        <f t="shared" si="0"/>
        <v>0.6674320736876993</v>
      </c>
      <c r="E67" s="4">
        <f t="shared" si="2"/>
        <v>0.6674320736876993</v>
      </c>
    </row>
    <row r="68" spans="1:7" x14ac:dyDescent="0.3">
      <c r="A68" s="1">
        <v>43895</v>
      </c>
      <c r="B68" s="2">
        <v>65</v>
      </c>
      <c r="C68" s="2">
        <f t="shared" si="1"/>
        <v>1.6485176666160783</v>
      </c>
      <c r="D68" s="4">
        <f>$D$2*EXP(-((C68-$F$2)^2)/(2*$G$2))</f>
        <v>0.60946438899333866</v>
      </c>
      <c r="E68" s="4">
        <f t="shared" si="2"/>
        <v>0.60946438899333866</v>
      </c>
    </row>
    <row r="69" spans="1:7" x14ac:dyDescent="0.3">
      <c r="A69" s="1">
        <v>43896</v>
      </c>
      <c r="B69" s="2">
        <v>66</v>
      </c>
      <c r="C69" s="2">
        <f>LOG(B69-$C$2)</f>
        <v>1.6581655879482682</v>
      </c>
      <c r="D69" s="4">
        <f>$D$2*EXP(-((C69-$F$2)^2)/(2*$G$2))</f>
        <v>0.55701335793502671</v>
      </c>
      <c r="E69" s="4">
        <f t="shared" ref="E69:E81" si="4">IFERROR(D69,0)</f>
        <v>0.55701335793502671</v>
      </c>
    </row>
    <row r="70" spans="1:7" x14ac:dyDescent="0.3">
      <c r="A70" s="1">
        <v>43897</v>
      </c>
      <c r="B70" s="2">
        <v>67</v>
      </c>
      <c r="C70" s="2">
        <f>LOG(B70-$C$2)</f>
        <v>1.6676038288152839</v>
      </c>
      <c r="D70" s="4">
        <f>$D$2*EXP(-((C70-$F$2)^2)/(2*$G$2))</f>
        <v>0.50951070901783557</v>
      </c>
      <c r="E70" s="4">
        <f t="shared" si="4"/>
        <v>0.50951070901783557</v>
      </c>
    </row>
    <row r="71" spans="1:7" x14ac:dyDescent="0.3">
      <c r="A71" s="1">
        <v>43898</v>
      </c>
      <c r="B71" s="2">
        <v>68</v>
      </c>
      <c r="C71" s="2">
        <f>LOG(B71-$C$2)</f>
        <v>1.6768413097549879</v>
      </c>
      <c r="D71" s="4">
        <f>$D$2*EXP(-((C71-$F$2)^2)/(2*$G$2))</f>
        <v>0.46645072699332896</v>
      </c>
      <c r="E71" s="4">
        <f t="shared" si="4"/>
        <v>0.46645072699332896</v>
      </c>
    </row>
    <row r="72" spans="1:7" x14ac:dyDescent="0.3">
      <c r="A72" s="1">
        <v>43899</v>
      </c>
      <c r="B72" s="2">
        <v>69</v>
      </c>
      <c r="C72" s="2">
        <f>LOG(B72-$C$2)</f>
        <v>1.6858863938759969</v>
      </c>
      <c r="D72" s="4">
        <f>$D$2*EXP(-((C72-$F$2)^2)/(2*$G$2))</f>
        <v>0.42738300017338376</v>
      </c>
      <c r="E72" s="4">
        <f t="shared" si="4"/>
        <v>0.42738300017338376</v>
      </c>
    </row>
    <row r="73" spans="1:7" x14ac:dyDescent="0.3">
      <c r="A73" s="1">
        <v>43900</v>
      </c>
      <c r="B73" s="2">
        <v>70</v>
      </c>
      <c r="C73" s="2">
        <f>LOG(B73-$C$2)</f>
        <v>1.694746932355343</v>
      </c>
      <c r="D73" s="4">
        <f>$D$2*EXP(-((C73-$F$2)^2)/(2*$G$2))</f>
        <v>0.39190603688431408</v>
      </c>
      <c r="E73" s="4">
        <f t="shared" si="4"/>
        <v>0.39190603688431408</v>
      </c>
    </row>
    <row r="74" spans="1:7" x14ac:dyDescent="0.3">
      <c r="A74" s="1">
        <v>43901</v>
      </c>
      <c r="B74" s="2">
        <v>71</v>
      </c>
      <c r="C74" s="2">
        <f>LOG(B74-$C$2)</f>
        <v>1.7034303053868805</v>
      </c>
      <c r="D74" s="4">
        <f>$D$2*EXP(-((C74-$F$2)^2)/(2*$G$2))</f>
        <v>0.35966164646182353</v>
      </c>
      <c r="E74" s="4">
        <f t="shared" si="4"/>
        <v>0.35966164646182353</v>
      </c>
    </row>
    <row r="75" spans="1:7" x14ac:dyDescent="0.3">
      <c r="A75" s="1">
        <v>43902</v>
      </c>
      <c r="B75" s="2">
        <v>72</v>
      </c>
      <c r="C75" s="2">
        <f>LOG(B75-$C$2)</f>
        <v>1.7119434591156029</v>
      </c>
      <c r="D75" s="4">
        <f>$D$2*EXP(-((C75-$F$2)^2)/(2*$G$2))</f>
        <v>0.33032999213476377</v>
      </c>
      <c r="E75" s="4">
        <f t="shared" si="4"/>
        <v>0.33032999213476377</v>
      </c>
    </row>
    <row r="76" spans="1:7" x14ac:dyDescent="0.3">
      <c r="A76" s="1">
        <v>43903</v>
      </c>
      <c r="B76" s="2">
        <v>73</v>
      </c>
      <c r="C76" s="2">
        <f>LOG(B76-$C$2)</f>
        <v>1.7202929390209958</v>
      </c>
      <c r="D76" s="4">
        <f>$D$2*EXP(-((C76-$F$2)^2)/(2*$G$2))</f>
        <v>0.3036252339951917</v>
      </c>
      <c r="E76" s="4">
        <f t="shared" si="4"/>
        <v>0.3036252339951917</v>
      </c>
    </row>
    <row r="77" spans="1:7" x14ac:dyDescent="0.3">
      <c r="A77" s="1">
        <v>43904</v>
      </c>
      <c r="B77" s="2">
        <v>74</v>
      </c>
      <c r="C77" s="2">
        <f>LOG(B77-$C$2)</f>
        <v>1.7284849201513888</v>
      </c>
      <c r="D77" s="4">
        <f>$D$2*EXP(-((C77-$F$2)^2)/(2*$G$2))</f>
        <v>0.27929169001162968</v>
      </c>
      <c r="E77" s="4">
        <f t="shared" si="4"/>
        <v>0.27929169001162968</v>
      </c>
    </row>
    <row r="78" spans="1:7" x14ac:dyDescent="0.3">
      <c r="A78" s="1">
        <v>43905</v>
      </c>
      <c r="B78" s="2">
        <v>75</v>
      </c>
      <c r="C78" s="2">
        <f>LOG(B78-$C$2)</f>
        <v>1.736525234559164</v>
      </c>
      <c r="D78" s="4">
        <f>$D$2*EXP(-((C78-$F$2)^2)/(2*$G$2))</f>
        <v>0.25710045175822621</v>
      </c>
      <c r="E78" s="4">
        <f t="shared" si="4"/>
        <v>0.25710045175822621</v>
      </c>
    </row>
    <row r="79" spans="1:7" x14ac:dyDescent="0.3">
      <c r="A79" s="1">
        <v>43906</v>
      </c>
      <c r="B79" s="2">
        <v>76</v>
      </c>
      <c r="C79" s="2">
        <f>LOG(B79-$C$2)</f>
        <v>1.7444193962421555</v>
      </c>
      <c r="D79" s="4">
        <f>$D$2*EXP(-((C79-$F$2)^2)/(2*$G$2))</f>
        <v>0.23684639927323164</v>
      </c>
      <c r="E79" s="4">
        <f t="shared" si="4"/>
        <v>0.23684639927323164</v>
      </c>
    </row>
    <row r="80" spans="1:7" x14ac:dyDescent="0.3">
      <c r="A80" s="1">
        <v>43907</v>
      </c>
      <c r="B80" s="2">
        <v>77</v>
      </c>
      <c r="C80" s="2">
        <f>LOG(B80-$C$2)</f>
        <v>1.7521726238584074</v>
      </c>
      <c r="D80" s="4">
        <f>$D$2*EXP(-((C80-$F$2)^2)/(2*$G$2))</f>
        <v>0.21834556630552296</v>
      </c>
      <c r="E80" s="4">
        <f t="shared" si="4"/>
        <v>0.21834556630552296</v>
      </c>
    </row>
    <row r="81" spans="1:5" x14ac:dyDescent="0.3">
      <c r="A81" s="1">
        <v>43908</v>
      </c>
      <c r="B81" s="2">
        <v>78</v>
      </c>
      <c r="C81" s="2">
        <f>LOG(B81-$C$2)</f>
        <v>1.7597898614486562</v>
      </c>
      <c r="D81" s="4">
        <f>$D$2*EXP(-((C81-$F$2)^2)/(2*$G$2))</f>
        <v>0.20143281324127513</v>
      </c>
      <c r="E81" s="4">
        <f t="shared" si="4"/>
        <v>0.20143281324127513</v>
      </c>
    </row>
  </sheetData>
  <conditionalFormatting sqref="F4:F1048576">
    <cfRule type="colorScale" priority="26">
      <colorScale>
        <cfvo type="min"/>
        <cfvo type="percentile" val="50"/>
        <cfvo type="max"/>
        <color rgb="FF63BE7B"/>
        <color rgb="FFFFEB84"/>
        <color rgb="FFF8696B"/>
      </colorScale>
    </cfRule>
  </conditionalFormatting>
  <conditionalFormatting sqref="Q5">
    <cfRule type="colorScale" priority="23">
      <colorScale>
        <cfvo type="min"/>
        <cfvo type="percentile" val="50"/>
        <cfvo type="max"/>
        <color rgb="FF63BE7B"/>
        <color rgb="FFFFEB84"/>
        <color rgb="FFF8696B"/>
      </colorScale>
    </cfRule>
  </conditionalFormatting>
  <conditionalFormatting sqref="Q6">
    <cfRule type="colorScale" priority="20">
      <colorScale>
        <cfvo type="min"/>
        <cfvo type="percentile" val="50"/>
        <cfvo type="max"/>
        <color rgb="FF63BE7B"/>
        <color rgb="FFFFEB84"/>
        <color rgb="FFF8696B"/>
      </colorScale>
    </cfRule>
  </conditionalFormatting>
  <conditionalFormatting sqref="Q7">
    <cfRule type="colorScale" priority="19">
      <colorScale>
        <cfvo type="min"/>
        <cfvo type="percentile" val="50"/>
        <cfvo type="max"/>
        <color rgb="FF63BE7B"/>
        <color rgb="FFFFEB84"/>
        <color rgb="FFF8696B"/>
      </colorScale>
    </cfRule>
  </conditionalFormatting>
  <conditionalFormatting sqref="Q8">
    <cfRule type="colorScale" priority="18">
      <colorScale>
        <cfvo type="min"/>
        <cfvo type="percentile" val="50"/>
        <cfvo type="max"/>
        <color rgb="FF63BE7B"/>
        <color rgb="FFFFEB84"/>
        <color rgb="FFF8696B"/>
      </colorScale>
    </cfRule>
  </conditionalFormatting>
  <conditionalFormatting sqref="Q9">
    <cfRule type="colorScale" priority="17">
      <colorScale>
        <cfvo type="min"/>
        <cfvo type="percentile" val="50"/>
        <cfvo type="max"/>
        <color rgb="FF63BE7B"/>
        <color rgb="FFFFEB84"/>
        <color rgb="FFF8696B"/>
      </colorScale>
    </cfRule>
  </conditionalFormatting>
  <conditionalFormatting sqref="Q10">
    <cfRule type="colorScale" priority="16">
      <colorScale>
        <cfvo type="min"/>
        <cfvo type="percentile" val="50"/>
        <cfvo type="max"/>
        <color rgb="FF63BE7B"/>
        <color rgb="FFFFEB84"/>
        <color rgb="FFF8696B"/>
      </colorScale>
    </cfRule>
  </conditionalFormatting>
  <conditionalFormatting sqref="Q11">
    <cfRule type="colorScale" priority="15">
      <colorScale>
        <cfvo type="min"/>
        <cfvo type="percentile" val="50"/>
        <cfvo type="max"/>
        <color rgb="FF63BE7B"/>
        <color rgb="FFFFEB84"/>
        <color rgb="FFF8696B"/>
      </colorScale>
    </cfRule>
  </conditionalFormatting>
  <conditionalFormatting sqref="Q12">
    <cfRule type="colorScale" priority="14">
      <colorScale>
        <cfvo type="min"/>
        <cfvo type="percentile" val="50"/>
        <cfvo type="max"/>
        <color rgb="FF63BE7B"/>
        <color rgb="FFFFEB84"/>
        <color rgb="FFF8696B"/>
      </colorScale>
    </cfRule>
  </conditionalFormatting>
  <conditionalFormatting sqref="Q13">
    <cfRule type="colorScale" priority="13">
      <colorScale>
        <cfvo type="min"/>
        <cfvo type="percentile" val="50"/>
        <cfvo type="max"/>
        <color rgb="FF63BE7B"/>
        <color rgb="FFFFEB84"/>
        <color rgb="FFF8696B"/>
      </colorScale>
    </cfRule>
  </conditionalFormatting>
  <conditionalFormatting sqref="Q14">
    <cfRule type="colorScale" priority="12">
      <colorScale>
        <cfvo type="min"/>
        <cfvo type="percentile" val="50"/>
        <cfvo type="max"/>
        <color rgb="FF63BE7B"/>
        <color rgb="FFFFEB84"/>
        <color rgb="FFF8696B"/>
      </colorScale>
    </cfRule>
  </conditionalFormatting>
  <conditionalFormatting sqref="Q15">
    <cfRule type="colorScale" priority="11">
      <colorScale>
        <cfvo type="min"/>
        <cfvo type="percentile" val="50"/>
        <cfvo type="max"/>
        <color rgb="FF63BE7B"/>
        <color rgb="FFFFEB84"/>
        <color rgb="FFF8696B"/>
      </colorScale>
    </cfRule>
  </conditionalFormatting>
  <conditionalFormatting sqref="Q16">
    <cfRule type="colorScale" priority="10">
      <colorScale>
        <cfvo type="min"/>
        <cfvo type="percentile" val="50"/>
        <cfvo type="max"/>
        <color rgb="FF63BE7B"/>
        <color rgb="FFFFEB84"/>
        <color rgb="FFF8696B"/>
      </colorScale>
    </cfRule>
  </conditionalFormatting>
  <conditionalFormatting sqref="Q17">
    <cfRule type="colorScale" priority="9">
      <colorScale>
        <cfvo type="min"/>
        <cfvo type="percentile" val="50"/>
        <cfvo type="max"/>
        <color rgb="FF63BE7B"/>
        <color rgb="FFFFEB84"/>
        <color rgb="FFF8696B"/>
      </colorScale>
    </cfRule>
  </conditionalFormatting>
  <conditionalFormatting sqref="Q18">
    <cfRule type="colorScale" priority="8">
      <colorScale>
        <cfvo type="min"/>
        <cfvo type="percentile" val="50"/>
        <cfvo type="max"/>
        <color rgb="FF63BE7B"/>
        <color rgb="FFFFEB84"/>
        <color rgb="FFF8696B"/>
      </colorScale>
    </cfRule>
  </conditionalFormatting>
  <conditionalFormatting sqref="Q19">
    <cfRule type="colorScale" priority="7">
      <colorScale>
        <cfvo type="min"/>
        <cfvo type="percentile" val="50"/>
        <cfvo type="max"/>
        <color rgb="FF63BE7B"/>
        <color rgb="FFFFEB84"/>
        <color rgb="FFF8696B"/>
      </colorScale>
    </cfRule>
  </conditionalFormatting>
  <conditionalFormatting sqref="Q20">
    <cfRule type="colorScale" priority="6">
      <colorScale>
        <cfvo type="min"/>
        <cfvo type="percentile" val="50"/>
        <cfvo type="max"/>
        <color rgb="FF63BE7B"/>
        <color rgb="FFFFEB84"/>
        <color rgb="FFF8696B"/>
      </colorScale>
    </cfRule>
  </conditionalFormatting>
  <conditionalFormatting sqref="Q21">
    <cfRule type="colorScale" priority="5">
      <colorScale>
        <cfvo type="min"/>
        <cfvo type="percentile" val="50"/>
        <cfvo type="max"/>
        <color rgb="FF63BE7B"/>
        <color rgb="FFFFEB84"/>
        <color rgb="FFF8696B"/>
      </colorScale>
    </cfRule>
  </conditionalFormatting>
  <conditionalFormatting sqref="Q22">
    <cfRule type="colorScale" priority="4">
      <colorScale>
        <cfvo type="min"/>
        <cfvo type="percentile" val="50"/>
        <cfvo type="max"/>
        <color rgb="FF63BE7B"/>
        <color rgb="FFFFEB84"/>
        <color rgb="FFF8696B"/>
      </colorScale>
    </cfRule>
  </conditionalFormatting>
  <conditionalFormatting sqref="Q23">
    <cfRule type="colorScale" priority="3">
      <colorScale>
        <cfvo type="min"/>
        <cfvo type="percentile" val="50"/>
        <cfvo type="max"/>
        <color rgb="FF63BE7B"/>
        <color rgb="FFFFEB84"/>
        <color rgb="FFF8696B"/>
      </colorScale>
    </cfRule>
  </conditionalFormatting>
  <conditionalFormatting sqref="Q24">
    <cfRule type="colorScale" priority="2">
      <colorScale>
        <cfvo type="min"/>
        <cfvo type="percentile" val="50"/>
        <cfvo type="max"/>
        <color rgb="FF63BE7B"/>
        <color rgb="FFFFEB84"/>
        <color rgb="FFF8696B"/>
      </colorScale>
    </cfRule>
  </conditionalFormatting>
  <conditionalFormatting sqref="Q25">
    <cfRule type="colorScale" priority="1">
      <colorScale>
        <cfvo type="min"/>
        <cfvo type="percentile" val="50"/>
        <cfvo type="max"/>
        <color rgb="FF63BE7B"/>
        <color rgb="FFFFEB84"/>
        <color rgb="FFF8696B"/>
      </colorScale>
    </cfRule>
  </conditionalFormatting>
  <conditionalFormatting sqref="D4:E81">
    <cfRule type="colorScale" priority="38">
      <colorScale>
        <cfvo type="num" val="0.5"/>
        <cfvo type="num" val="0.5"/>
        <cfvo type="max"/>
        <color rgb="FF63BE7B"/>
        <color rgb="FFFFEB84"/>
        <color rgb="FFF8696B"/>
      </colorScale>
    </cfRule>
  </conditionalFormatting>
  <conditionalFormatting sqref="E4:F81">
    <cfRule type="colorScale" priority="42">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88A5-3103-4F21-A0F2-15754D10E5ED}">
  <dimension ref="A1:V43"/>
  <sheetViews>
    <sheetView workbookViewId="0">
      <selection activeCell="B15" sqref="B15"/>
    </sheetView>
  </sheetViews>
  <sheetFormatPr defaultRowHeight="14.4" x14ac:dyDescent="0.3"/>
  <sheetData>
    <row r="1" spans="1:22" x14ac:dyDescent="0.3">
      <c r="A1" s="2" t="s">
        <v>21</v>
      </c>
      <c r="B1" s="2"/>
    </row>
    <row r="3" spans="1:22" x14ac:dyDescent="0.3">
      <c r="A3">
        <v>1</v>
      </c>
      <c r="B3" t="s">
        <v>12</v>
      </c>
    </row>
    <row r="4" spans="1:22" x14ac:dyDescent="0.3">
      <c r="A4">
        <v>2</v>
      </c>
      <c r="B4" t="s">
        <v>28</v>
      </c>
    </row>
    <row r="5" spans="1:22" x14ac:dyDescent="0.3">
      <c r="A5">
        <v>3</v>
      </c>
      <c r="B5" t="s">
        <v>13</v>
      </c>
    </row>
    <row r="6" spans="1:22" x14ac:dyDescent="0.3">
      <c r="A6">
        <v>4</v>
      </c>
      <c r="B6" t="s">
        <v>14</v>
      </c>
    </row>
    <row r="7" spans="1:22" s="4" customFormat="1" x14ac:dyDescent="0.3"/>
    <row r="8" spans="1:22" s="4" customFormat="1" x14ac:dyDescent="0.3">
      <c r="O8" s="4" t="s">
        <v>25</v>
      </c>
    </row>
    <row r="9" spans="1:22" s="4" customFormat="1" x14ac:dyDescent="0.3">
      <c r="O9" s="4" t="s">
        <v>26</v>
      </c>
      <c r="T9" s="2"/>
      <c r="U9" s="2"/>
      <c r="V9" s="2"/>
    </row>
    <row r="10" spans="1:22" s="4" customFormat="1" x14ac:dyDescent="0.3"/>
    <row r="11" spans="1:22" x14ac:dyDescent="0.3">
      <c r="A11">
        <v>5</v>
      </c>
      <c r="B11" t="s">
        <v>29</v>
      </c>
    </row>
    <row r="12" spans="1:22" x14ac:dyDescent="0.3">
      <c r="B12" t="s">
        <v>30</v>
      </c>
    </row>
    <row r="13" spans="1:22" x14ac:dyDescent="0.3">
      <c r="A13">
        <v>6</v>
      </c>
      <c r="B13" t="s">
        <v>31</v>
      </c>
    </row>
    <row r="14" spans="1:22" x14ac:dyDescent="0.3">
      <c r="A14">
        <v>7</v>
      </c>
      <c r="B14" t="s">
        <v>32</v>
      </c>
    </row>
    <row r="40" spans="2:3" x14ac:dyDescent="0.3">
      <c r="B40" t="s">
        <v>22</v>
      </c>
    </row>
    <row r="41" spans="2:3" x14ac:dyDescent="0.3">
      <c r="C41" t="s">
        <v>15</v>
      </c>
    </row>
    <row r="42" spans="2:3" x14ac:dyDescent="0.3">
      <c r="C42" t="s">
        <v>23</v>
      </c>
    </row>
    <row r="43" spans="2:3" x14ac:dyDescent="0.3">
      <c r="C43" t="s">
        <v>24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4BDA-5643-4234-B1AA-D3E87CFD02BD}">
  <dimension ref="A1:H63"/>
  <sheetViews>
    <sheetView workbookViewId="0">
      <selection activeCell="H83" sqref="H83"/>
    </sheetView>
  </sheetViews>
  <sheetFormatPr defaultRowHeight="14.4" x14ac:dyDescent="0.3"/>
  <sheetData>
    <row r="1" spans="1:5" s="4" customFormat="1" ht="18" x14ac:dyDescent="0.35">
      <c r="A1" s="25" t="s">
        <v>27</v>
      </c>
    </row>
    <row r="2" spans="1:5" s="4" customFormat="1" x14ac:dyDescent="0.3"/>
    <row r="4" spans="1:5" x14ac:dyDescent="0.3">
      <c r="E4" t="s">
        <v>16</v>
      </c>
    </row>
    <row r="15" spans="1:5" x14ac:dyDescent="0.3">
      <c r="E15" t="s">
        <v>17</v>
      </c>
    </row>
    <row r="25" spans="5:5" x14ac:dyDescent="0.3">
      <c r="E25" t="s">
        <v>18</v>
      </c>
    </row>
    <row r="53" spans="8:8" x14ac:dyDescent="0.3">
      <c r="H53" t="s">
        <v>19</v>
      </c>
    </row>
    <row r="63" spans="8:8" x14ac:dyDescent="0.3">
      <c r="H63" t="s">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Hubei</vt:lpstr>
      <vt:lpstr>Hubei Non wuhan</vt:lpstr>
      <vt:lpstr>Non Hubei</vt:lpstr>
      <vt:lpstr>Zhejiang</vt:lpstr>
      <vt:lpstr>Fujian</vt:lpstr>
      <vt:lpstr>Testing new data</vt:lpstr>
      <vt:lpstr>Activate Solver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Nita</dc:creator>
  <cp:lastModifiedBy>Stefan Olsson</cp:lastModifiedBy>
  <dcterms:created xsi:type="dcterms:W3CDTF">2020-02-10T22:45:48Z</dcterms:created>
  <dcterms:modified xsi:type="dcterms:W3CDTF">2020-03-02T15:23:10Z</dcterms:modified>
</cp:coreProperties>
</file>