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My_Writing\Think20_papers\Proteome\Proteome_Paper_Draft_2\"/>
    </mc:Choice>
  </mc:AlternateContent>
  <xr:revisionPtr revIDLastSave="0" documentId="13_ncr:1_{E0DC48A8-85FE-4888-83F3-C8A04778150E}" xr6:coauthVersionLast="43" xr6:coauthVersionMax="43" xr10:uidLastSave="{00000000-0000-0000-0000-000000000000}"/>
  <bookViews>
    <workbookView xWindow="-120" yWindow="-120" windowWidth="29040" windowHeight="15840" xr2:uid="{9F127A5F-B206-4079-83E8-7D2228A09D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4" i="1" l="1"/>
  <c r="A67" i="1"/>
  <c r="A71" i="1"/>
  <c r="A72" i="1"/>
  <c r="A86" i="1"/>
  <c r="A92" i="1"/>
  <c r="A99" i="1"/>
  <c r="A107" i="1"/>
  <c r="A136" i="1"/>
  <c r="A139" i="1"/>
  <c r="A140" i="1"/>
  <c r="A144" i="1"/>
  <c r="A150" i="1"/>
  <c r="A153" i="1"/>
  <c r="A154" i="1"/>
  <c r="A157" i="1"/>
  <c r="A158" i="1"/>
  <c r="A168" i="1"/>
  <c r="A196" i="1"/>
  <c r="A202" i="1"/>
  <c r="A219" i="1"/>
  <c r="A222" i="1"/>
  <c r="A228" i="1"/>
  <c r="A229" i="1"/>
  <c r="A230" i="1"/>
  <c r="A231" i="1"/>
  <c r="A245" i="1"/>
  <c r="A251" i="1"/>
  <c r="A288" i="1"/>
  <c r="A339" i="1"/>
  <c r="A365" i="1"/>
  <c r="A482" i="1"/>
  <c r="A488" i="1"/>
  <c r="A505" i="1"/>
  <c r="A508" i="1"/>
  <c r="A514" i="1"/>
  <c r="A515" i="1"/>
  <c r="A516" i="1"/>
  <c r="A517" i="1"/>
  <c r="A531" i="1"/>
  <c r="A537" i="1"/>
  <c r="A574" i="1"/>
  <c r="A625" i="1"/>
  <c r="A651" i="1"/>
</calcChain>
</file>

<file path=xl/sharedStrings.xml><?xml version="1.0" encoding="utf-8"?>
<sst xmlns="http://schemas.openxmlformats.org/spreadsheetml/2006/main" count="579" uniqueCount="278">
  <si>
    <t>====================================================================================================</t>
  </si>
  <si>
    <t>Samples &amp; Files</t>
  </si>
  <si>
    <t>================================================================================</t>
  </si>
  <si>
    <t>Factors</t>
  </si>
  <si>
    <t>None</t>
  </si>
  <si>
    <t>Quan Methods</t>
  </si>
  <si>
    <t>Files</t>
  </si>
  <si>
    <t>Samples</t>
  </si>
  <si>
    <t>Files to Samples</t>
  </si>
  <si>
    <t>Analysis Settings</t>
  </si>
  <si>
    <t>Consensus Step Workflow</t>
  </si>
  <si>
    <t>Result name: Flowers_long_fill_EggNOG_Viridiplantae_SugarQB_all_fractions_15ppm_MS2</t>
  </si>
  <si>
    <t>Result file: C:\Users\owner\Documents\Think20\PROTEOME_RAW_FILES\SugarQB_analysisT20\Flowers_long_fill_EggNOG_Viridiplantae_SugarQB_all_fractions_15ppm_MS2.pdResult</t>
  </si>
  <si>
    <t>Description: -</t>
  </si>
  <si>
    <t>Workflow based on template: EggNOG_PD21_Glycan_template</t>
  </si>
  <si>
    <t>Creation date: 8/14/2019 8:27:59 AM</t>
  </si>
  <si>
    <t>Created with Discoverer version: 2.1.1.21</t>
  </si>
  <si>
    <t>------------------------------------------------------------------</t>
  </si>
  <si>
    <t>The pipeline tree:</t>
  </si>
  <si>
    <t xml:space="preserve">  |-(0) MSF Files</t>
  </si>
  <si>
    <t xml:space="preserve">    |-(1) PSM Grouper</t>
  </si>
  <si>
    <t xml:space="preserve">      |-(2) Peptide Validator</t>
  </si>
  <si>
    <t xml:space="preserve">        |-(3) Peptide and Protein Filter</t>
  </si>
  <si>
    <t xml:space="preserve">          |-(4) Protein Scorer</t>
  </si>
  <si>
    <t xml:space="preserve">            |-(5) Protein Grouping</t>
  </si>
  <si>
    <t xml:space="preserve">              |-(8) Peptide in Protein Annotation</t>
  </si>
  <si>
    <t xml:space="preserve">          |-(9) Protein Marker</t>
  </si>
  <si>
    <t>Post-processing nodes:</t>
  </si>
  <si>
    <t>--------------------------------</t>
  </si>
  <si>
    <t xml:space="preserve">  |-(6) Data Distributions</t>
  </si>
  <si>
    <t xml:space="preserve">  |-(7) Result Statistics</t>
  </si>
  <si>
    <t>Processing node 0: MSF Files</t>
  </si>
  <si>
    <t>1. Spectrum Storage Settings:</t>
  </si>
  <si>
    <t>2. Merging of Identified Peptide and Proteins:</t>
  </si>
  <si>
    <t>- File Limit for Automatic Merge.:  10</t>
  </si>
  <si>
    <t>3. FASTA Title Line Display:</t>
  </si>
  <si>
    <t>4. PSM Filters:</t>
  </si>
  <si>
    <t>- Maximum Delta Cn:  0.05</t>
  </si>
  <si>
    <t>- Maximum Rank:  0</t>
  </si>
  <si>
    <t>- Maximum Delta Mass:  0 ppm</t>
  </si>
  <si>
    <t>Processing node 1: PSM Grouper</t>
  </si>
  <si>
    <t>1. Peptide Group Modifications:</t>
  </si>
  <si>
    <t>- Site Probability Threshold:  75</t>
  </si>
  <si>
    <t>2. Display Options:</t>
  </si>
  <si>
    <t>Processing node 2: Peptide Validator</t>
  </si>
  <si>
    <t>1. General Validation Settings:</t>
  </si>
  <si>
    <t>- Target FDR (Strict) for PSMs:  0.01</t>
  </si>
  <si>
    <t>- Target FDR (Relaxed) for PSMs:  0.05</t>
  </si>
  <si>
    <t>- Target FDR (Strict) for Peptides:  0.01</t>
  </si>
  <si>
    <t>- Target FDR (Relaxed) for Peptides:  0.05</t>
  </si>
  <si>
    <t>2. Specific Validator Settings:</t>
  </si>
  <si>
    <t>- Use Concatenated FDR Calculation for PSM Level FDR Calculation Based on Score:  False</t>
  </si>
  <si>
    <t>- Reset Confidences for Nodes without Decoy Search (Fixed score thresholds):  False</t>
  </si>
  <si>
    <t>Processing node 3: Peptide and Protein Filter</t>
  </si>
  <si>
    <t>1. Peptide Filters:</t>
  </si>
  <si>
    <t>- Keep Lower Confident PSMs:  False</t>
  </si>
  <si>
    <t>- Minimum Peptide Length:  6</t>
  </si>
  <si>
    <t>- Remove Peptides Without Protein Reference:  False</t>
  </si>
  <si>
    <t>2. Protein Filters:</t>
  </si>
  <si>
    <t>- Minimum Number of Peptide Sequences:  1</t>
  </si>
  <si>
    <t>- Count Only Rank 1 Peptides:  False</t>
  </si>
  <si>
    <t>- Count Peptides Only for Top Scored Protein:  False</t>
  </si>
  <si>
    <t>Processing node 4: Protein Scorer</t>
  </si>
  <si>
    <t>No parameters</t>
  </si>
  <si>
    <t>Processing node 5: Protein Grouping</t>
  </si>
  <si>
    <t>1. Protein Grouping:</t>
  </si>
  <si>
    <t>- Apply strict parsimony principle:  True</t>
  </si>
  <si>
    <t>Processing node 8: Peptide in Protein Annotation</t>
  </si>
  <si>
    <t>1. Flanking Residues:</t>
  </si>
  <si>
    <t>- Annotate Flanking Residues of the Peptide:  True</t>
  </si>
  <si>
    <t>- Number Flanking Residues in Connection Tables:  1</t>
  </si>
  <si>
    <t>2. Modifications in Peptide:</t>
  </si>
  <si>
    <t>3. Modifications in Protein:</t>
  </si>
  <si>
    <t>- Report Only PTMs:  True</t>
  </si>
  <si>
    <t>4. Positions in Protein:</t>
  </si>
  <si>
    <t>Processing node 9: Protein Marker</t>
  </si>
  <si>
    <t>1. Contaminant Database:</t>
  </si>
  <si>
    <t>2. Additional Marker Database:</t>
  </si>
  <si>
    <t>3. Additional Marker Database:</t>
  </si>
  <si>
    <t>5. Annotate Species:</t>
  </si>
  <si>
    <t>- As Species Map:  False</t>
  </si>
  <si>
    <t>- As Species Names:  False</t>
  </si>
  <si>
    <t>Processing node 6: Data Distributions</t>
  </si>
  <si>
    <t>1. ID Distributions:</t>
  </si>
  <si>
    <t>- Show Found in Files:  True</t>
  </si>
  <si>
    <t>- Show Found in Fractions:  True</t>
  </si>
  <si>
    <t>- Show Found in Samples:  True</t>
  </si>
  <si>
    <t>- Show Found in Sample Groups:  False</t>
  </si>
  <si>
    <t>Processing node 7: Result Statistics</t>
  </si>
  <si>
    <t>Workflow based on template: SugarQB_MSAManda</t>
  </si>
  <si>
    <t xml:space="preserve">  |-(0) Spectrum Files</t>
  </si>
  <si>
    <t xml:space="preserve">    |-(1) Spectrum Selector</t>
  </si>
  <si>
    <t xml:space="preserve">      |-(2) IMP MS2 Spectrum Processor</t>
  </si>
  <si>
    <t xml:space="preserve">        |-(3) IMP.G-Score</t>
  </si>
  <si>
    <t xml:space="preserve">          |-(4) IMP.Reporter Ion Filter</t>
  </si>
  <si>
    <t xml:space="preserve">            |-(5) IMP.SugarQb</t>
  </si>
  <si>
    <t xml:space="preserve">              |-(6) MS Amanda 2.0</t>
  </si>
  <si>
    <t xml:space="preserve">                |-(7) Fixed Value PSM Validator</t>
  </si>
  <si>
    <t xml:space="preserve">                  |-(8) ptmRS</t>
  </si>
  <si>
    <t>Processing node 0: Spectrum Files</t>
  </si>
  <si>
    <t>Input Data:</t>
  </si>
  <si>
    <t>Processing node 1: Spectrum Selector</t>
  </si>
  <si>
    <t>1. General Settings:</t>
  </si>
  <si>
    <t>- Use New Precursor Reevaluation:  True</t>
  </si>
  <si>
    <t>- Use Isotope Pattern in Precursor Reevaluation:  True</t>
  </si>
  <si>
    <t>2. Spectrum Properties Filter:</t>
  </si>
  <si>
    <t>- Lower RT Limit:  0</t>
  </si>
  <si>
    <t>- Upper RT Limit:  0</t>
  </si>
  <si>
    <t>- First Scan:  0</t>
  </si>
  <si>
    <t>- Last Scan:  0</t>
  </si>
  <si>
    <t>- Lowest Charge State:  0</t>
  </si>
  <si>
    <t>- Highest Charge State:  0</t>
  </si>
  <si>
    <t>- Min. Precursor Mass:  350 Da</t>
  </si>
  <si>
    <t>- Max. Precursor Mass:  10000 Da</t>
  </si>
  <si>
    <t>- Total Intensity Threshold:  0</t>
  </si>
  <si>
    <t>- Minimum Peak Count:  1</t>
  </si>
  <si>
    <t>3. Scan Event Filters:</t>
  </si>
  <si>
    <t>- Min. Collision Energy:  0</t>
  </si>
  <si>
    <t>- Max. Collision Energy:  1000</t>
  </si>
  <si>
    <t>4. Peak Filters:</t>
  </si>
  <si>
    <t>- S/N Threshold (FT-only):  1.5</t>
  </si>
  <si>
    <t>5. Replacements for Unrecognized Properties:</t>
  </si>
  <si>
    <t>- Unrecognized Polarity Replacements:  +</t>
  </si>
  <si>
    <t>- Unrecognized MS Resolution@200 Replacements:  60000</t>
  </si>
  <si>
    <t>- Unrecognized MSn Resolution@200 Replacements:  30000</t>
  </si>
  <si>
    <t>6. Precursor Pattern Extraction:</t>
  </si>
  <si>
    <t>- Precursor Clipping Range Before:  2.5 Da</t>
  </si>
  <si>
    <t>- Precursor Clipping Range After:  5.5 Da</t>
  </si>
  <si>
    <t>Processing node 2: IMP MS2 Spectrum Processor</t>
  </si>
  <si>
    <t>- Perform De-Isotoping:  True</t>
  </si>
  <si>
    <t>- Isotope Distance Deviation Tolerance:  25 mmu</t>
  </si>
  <si>
    <t>- Minimal Isotope Ratio:  0.5</t>
  </si>
  <si>
    <t>- Use Adaptive Isotope Distance Deviation Tolerance:  False</t>
  </si>
  <si>
    <t>- Deisotope Reporter Region:  False</t>
  </si>
  <si>
    <t>- Perform Charge De-Convolution:  False</t>
  </si>
  <si>
    <t>2. Averagine Modelling Settings:</t>
  </si>
  <si>
    <t>- Modelling Tolerance:  0.5</t>
  </si>
  <si>
    <t>- Use Relative Intensity Threshold:  False</t>
  </si>
  <si>
    <t>- Intensity Threshold:  0</t>
  </si>
  <si>
    <t>- Apply Adaptive Modelling:  False</t>
  </si>
  <si>
    <t>- Use Pattern Scoring (Best - Fit Isotope Pattern Search):  False</t>
  </si>
  <si>
    <t>3. MS1 Preprocessing Settings:</t>
  </si>
  <si>
    <t>- Recalculate Precursor mass from MS1:  False</t>
  </si>
  <si>
    <t>- Use 3d Peaks:  True</t>
  </si>
  <si>
    <t>- 3d peak-picking tolerance:  5 ppm</t>
  </si>
  <si>
    <t>- Minimum profile points for 2d peak:  5</t>
  </si>
  <si>
    <t>- Detect 3d split-peak:  True</t>
  </si>
  <si>
    <t>- Regression window:  4</t>
  </si>
  <si>
    <t>- Number of Skip-Scans:  1</t>
  </si>
  <si>
    <t>- Use Isotopes:  True</t>
  </si>
  <si>
    <t>- Isotope Distance Tolerance:  5 mmu</t>
  </si>
  <si>
    <t>- Use Averagine Modeling:  True</t>
  </si>
  <si>
    <t>Processing node 3: IMP.G-Score</t>
  </si>
  <si>
    <t>1. Scoring Parameters:</t>
  </si>
  <si>
    <t>- Mass Tolerance:  5 ppm</t>
  </si>
  <si>
    <t>- G-Score Threshold:  0</t>
  </si>
  <si>
    <t>- Filter G-Scores &gt;= Threshold:  True</t>
  </si>
  <si>
    <t>Processing node 4: IMP.Reporter Ion Filter</t>
  </si>
  <si>
    <t>1. Filter Criteria:</t>
  </si>
  <si>
    <t>- Reporter Ion(s) Mass:  204.08667</t>
  </si>
  <si>
    <t>- Top N Peaks:  0</t>
  </si>
  <si>
    <t>- Intensity Threshold:  0.1</t>
  </si>
  <si>
    <t>Processing node 5: IMP.SugarQb</t>
  </si>
  <si>
    <t>1. Processing Criteria:</t>
  </si>
  <si>
    <t>- N-acetylated Hexose Mass:  203.0794</t>
  </si>
  <si>
    <t>- Allowed Charge States:</t>
  </si>
  <si>
    <t>- Glyco Database File Selection:  C:\Users\owner\Documents\Think20\PROTEOME_RAW_FILES\SugarQB_analysisT20\NO-GlycanDB_final+17Da_4000cutoff.txt</t>
  </si>
  <si>
    <t>- Enforce Peptide Peak Match:  False</t>
  </si>
  <si>
    <t>- Enforce Peptide + 2 * HexNAc Peak Match:  False</t>
  </si>
  <si>
    <t>Processing node 6: MS Amanda 2.0</t>
  </si>
  <si>
    <t>1. Input Data:</t>
  </si>
  <si>
    <t>- Protein Database:</t>
  </si>
  <si>
    <t>Annotated_17k_7_18_18.fasta</t>
  </si>
  <si>
    <t>contaminants.fasta</t>
  </si>
  <si>
    <t>Viridiplantae_Reviewed_7_25_19.fasta</t>
  </si>
  <si>
    <t>- Enzyme Name:  &lt;Enzyme Version="1" Name="Trypsin" CleavageSites="KR" CleavageInhibitors="P" Offset="1" CleavageSpecificity="SpecificAtBothEnds" /&gt;</t>
  </si>
  <si>
    <t>- Missed Cleavages:  2</t>
  </si>
  <si>
    <t>- MS1 tolerance:  5 ppm</t>
  </si>
  <si>
    <t>- MS2 tolerance:  15 ppm</t>
  </si>
  <si>
    <t>2. Static Modifications:</t>
  </si>
  <si>
    <t>- 1. Static Modification:  &lt;Modification Version="2" AminoAcids="C" Name="Carbamidomethyl" Abbreviation="Carbamidomethyl" ID="8" UnimodAccession="4" DeltaMass="57.02146" DeltaAverageMass="57.05130" IsSubstitution="False" LeavingGroup="" Substitution="H(3) C(2) N O" PositionType="Any" /&gt;</t>
  </si>
  <si>
    <t>3. Dynamic Modifications:</t>
  </si>
  <si>
    <t>- 1. Dynamic Modification:  &lt;Modification Version="2" AminoAcids="K" Name="Acetyl" Abbreviation="Acetyl" ID="1" UnimodAccession="1" DeltaMass="42.01057" DeltaAverageMass="42.03670" IsSubstitution="False" LeavingGroup="" Substitution="H(2) C(2) O" PositionType="Any" /&gt;</t>
  </si>
  <si>
    <t>- 2. Dynamic Modification:  &lt;Modification Version="2" AminoAcids="N, S, T, Y" Name="HexNAc" Abbreviation="HexNAc" ID="58" UnimodAccession="43" DeltaMass="203.07937" DeltaAverageMass="203.19250" IsSubstitution="False" LeavingGroup="" Substitution="HexNAc" PositionType="Any" /&gt;</t>
  </si>
  <si>
    <t>4. Additional Settings:</t>
  </si>
  <si>
    <t>- Max No. of same modifs:  3</t>
  </si>
  <si>
    <t>- Max No. of dynamic modifs:  4</t>
  </si>
  <si>
    <t>- Max number of same neutral losses (H2O, NH3):  1</t>
  </si>
  <si>
    <t>- No. of considered NLs (modifications):  2</t>
  </si>
  <si>
    <t>- Max. No. modif sites:  6</t>
  </si>
  <si>
    <t>- Max. Rank:  5</t>
  </si>
  <si>
    <t>- Peptide Cut Off Score:  1</t>
  </si>
  <si>
    <t>- Minimum Peptide Length:  0</t>
  </si>
  <si>
    <t>- Perform deisotoping:  True</t>
  </si>
  <si>
    <t>- Use monoisotopic mass:  True</t>
  </si>
  <si>
    <t>5. Performance Settings:</t>
  </si>
  <si>
    <t>- Protein Database Size:  200000</t>
  </si>
  <si>
    <t>- Number of spectra per package:  10000</t>
  </si>
  <si>
    <t>Processing node 7: Fixed Value PSM Validator</t>
  </si>
  <si>
    <t>Processing node 8: ptmRS</t>
  </si>
  <si>
    <t>1. Scoring:</t>
  </si>
  <si>
    <t>- PhosphoRS Mode:  False</t>
  </si>
  <si>
    <t>- Use Diagnostic Ions:  True</t>
  </si>
  <si>
    <t>- Use Fragment Mass Tolerance of Search Node:  True</t>
  </si>
  <si>
    <t>- Fragment Mass Tolerance:  0.5 Da</t>
  </si>
  <si>
    <t>- Maximal Peak Depth:  8</t>
  </si>
  <si>
    <t>- Use a mass accuracy correction:  False</t>
  </si>
  <si>
    <t>2. Performance:</t>
  </si>
  <si>
    <t>- Maximum Number of Position Isoforms:  500</t>
  </si>
  <si>
    <t>- Maximum PTMs per peptide:  10</t>
  </si>
  <si>
    <t>General:</t>
  </si>
  <si>
    <t>- Modification configuration:</t>
  </si>
  <si>
    <t>&lt;?xml version="1.0" encoding="UTF-8" standalone="yes"?&gt;</t>
  </si>
  <si>
    <t>&lt;AnyPTM&gt;</t>
  </si>
  <si>
    <t>&lt;!-- This defines a modifications. The unimodID can be found in (path can be slightly different</t>
  </si>
  <si>
    <t>C:\ProgramData\Thermo\Proteome Discoverer 2.0\MagellanDBs\unimod.xml</t>
  </si>
  <si>
    <t>--&gt;</t>
  </si>
  <si>
    <t>&lt;modification name="Methyl" abbreviation="Methyl" searchdefined="FALSE" mass="14.015650" unimodId="34"&gt;</t>
  </si>
  <si>
    <t>&lt;target aminoacid="K"/&gt;</t>
  </si>
  <si>
    <t>&lt;target aminoacid="R"/&gt;</t>
  </si>
  <si>
    <t>&lt;!--</t>
  </si>
  <si>
    <t>The modifications below this comment are substituted with the modification above this comment.</t>
  </si>
  <si>
    <t>Hence, the name of the modifications below have to be identical to the name defined by the search engine.</t>
  </si>
  <si>
    <t>Trivial substitution (Methyl = 1xMethyl) can also be performed (therefore all modifications will be scored together.</t>
  </si>
  <si>
    <t>&lt;equivalentmodification name="Methyl" factor="1"/&gt;</t>
  </si>
  <si>
    <t>&lt;equivalentmodification name="Dimethyl" factor="2"/&gt;</t>
  </si>
  <si>
    <t>&lt;!--Since arginine does not carry 3 methyls avoid this target--&gt;</t>
  </si>
  <si>
    <t>&lt;equivalentmodification name="Trimethyl" factor="3" avoidTarget="R"/&gt;</t>
  </si>
  <si>
    <t>&lt;equivalentmodification name="Methyl (K)" factor="1"/&gt;</t>
  </si>
  <si>
    <t>&lt;equivalentmodification name="Dimethyl (K)" factor="2"/&gt;</t>
  </si>
  <si>
    <t>&lt;/modification&gt;</t>
  </si>
  <si>
    <t>&lt;!--EXAMPLE EXAMPLE EXAMPLE EXAMPLE EXAMPLE EXAMPLE EXAMPLE EXAMPLE EXAMPLE EXAMPLE--&gt;</t>
  </si>
  <si>
    <t>&lt;!-- The modification will be used  for the search by ptmRS--&gt;</t>
  </si>
  <si>
    <t>&lt;modification name="TeSt" abbreviation="test" searchdefined="FALSE" mass="69.235469"&gt;</t>
  </si>
  <si>
    <t>&lt;!-- Specify the targets for the modification current modification --&gt;</t>
  </si>
  <si>
    <t>&lt;target aminoacid="M"/&gt;</t>
  </si>
  <si>
    <t>&lt;target aminoacid="P"/&gt;</t>
  </si>
  <si>
    <t>&lt;target aminoacid="E"/&gt;</t>
  </si>
  <si>
    <t>Specify neutral losses. This NL will be used while scoring. Also NLs defined by the searchengine will</t>
  </si>
  <si>
    <t>be used. Each &lt;target /&gt; specifies a amino acid/numberofmodifications pair where this NL is possible</t>
  </si>
  <si>
    <t>&lt;neutralloss abbreviation="test" mass="98.12345"&gt;</t>
  </si>
  <si>
    <t>&lt;target aminoacid="M" factor ="3"/&gt;</t>
  </si>
  <si>
    <t>&lt;target aminoacid="M" factor ="2"/&gt;</t>
  </si>
  <si>
    <t>&lt;target aminoacid="M" factor ="1"/&gt;</t>
  </si>
  <si>
    <t>&lt;/neutralloss&gt;</t>
  </si>
  <si>
    <t>Diagnostic ions (DI) can be defined by using following syntax. Currently 3 types of diagnostic ions</t>
  </si>
  <si>
    <t>are supported. First ions giving evidence for a specific target (e.g. DI found, modification is on</t>
  </si>
  <si>
    <t>Lysine) second ions giving evidence for the number of modification on one target (e.g. DI found,</t>
  </si>
  <si>
    <t>modification is on any target with the a factor of 2, dimethyl on Lysine/Arginin). Also combinations</t>
  </si>
  <si>
    <t>of both can be given (Like in this example)</t>
  </si>
  <si>
    <t>&lt;diagnosticion name="Diagnostic Ion1" mass="-55.042259" peakdepth="8"&gt;</t>
  </si>
  <si>
    <t>&lt;!-- This diagnostic ions is an evidence that modification is bind to target M --&gt;</t>
  </si>
  <si>
    <t>&lt;Evidence_Target&gt;M&lt;/Evidence_Target&gt;</t>
  </si>
  <si>
    <t>&lt;!-- This diagnostic ions is an evidence for this modification of a factor 3 --&gt;</t>
  </si>
  <si>
    <t>&lt;Evidence_Factor&gt;3&lt;/Evidence_Factor&gt;</t>
  </si>
  <si>
    <t>ExistingPrecursor (default) the mass is relative to an existing precursor.</t>
  </si>
  <si>
    <t>ImoniumIon the mass is absolute, an ImoniumIon</t>
  </si>
  <si>
    <t>&lt;Relativity&gt;ExistingPrecursor&lt;/Relativity&gt;</t>
  </si>
  <si>
    <t>&lt;/diagnosticion&gt;</t>
  </si>
  <si>
    <t>&lt;!-- For this diagnostic ions a peak depth of 16 is used --&gt;</t>
  </si>
  <si>
    <t>&lt;diagnosticion name="Diagnostic Ion2" mass="-58.042259" peakdepth="16"&gt;</t>
  </si>
  <si>
    <t>&lt;Evidence_Target&gt;P&lt;/Evidence_Target&gt;</t>
  </si>
  <si>
    <t>&lt;!-- Modification on a PSMs with the name "SearchengineTestMod1" are swapped by 1xTeSt--&gt;</t>
  </si>
  <si>
    <t>&lt;equivalentmodification name="SearchengineTestMod1" factor="1" new="FALSE"/&gt;</t>
  </si>
  <si>
    <t>&lt;!-- Modification on a PSMs with the name "SearchengineTestMod2" are swapped by 2xTeSt--&gt;</t>
  </si>
  <si>
    <t>&lt;equivalentmodification name="SearchengineTestMod2" factor="2" new="FALSE" avoidTarget="MP"/&gt;</t>
  </si>
  <si>
    <t>&lt;FragmentIonCompositionPreference&gt;</t>
  </si>
  <si>
    <t>&lt;FragmentIonComposition ActivationType="CID" FragmentIonComposition="b,y" NeutralLossFragmentIonComposition=""/&gt;</t>
  </si>
  <si>
    <t>&lt;FragmentIonComposition ActivationType="HCD" FragmentIonComposition="b,y" NeutralLossFragmentIonComposition="b,y"/&gt;</t>
  </si>
  <si>
    <t>&lt;FragmentIonComposition ActivationType="ETHcD" FragmentIonComposition="b,y,c,zPrime,zRadical" NeutralLossFragmentIonComposition="b,y"/&gt;</t>
  </si>
  <si>
    <t>&lt;FragmentIonComposition ActivationType="ETD" FragmentIonComposition="c,zPrime,zRadical" NeutralLossFragmentIonComposition=""/&gt;</t>
  </si>
  <si>
    <t>&lt;/FragmentIonCompositionPreference&gt;</t>
  </si>
  <si>
    <t>&lt;/AnyPTM&gt;</t>
  </si>
  <si>
    <t>Processing Step B: Workflow</t>
  </si>
  <si>
    <t>Result name: TFraction_rerun_QEHF_150ms_fill_F11</t>
  </si>
  <si>
    <t>Result file: C:\Users\owner\Documents\Think20\PROTEOME_RAW_FILES\SugarQB_analysisT20\TFraction_rerun_QEHF_150ms_fill_F11.msf</t>
  </si>
  <si>
    <t>Creation date: 8/14/2019 7:34:58 AM</t>
  </si>
  <si>
    <t>[F1] QE HFX Fractions F1 thru F12 with 150ms fill time for Diagnostic 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</si>
</sst>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9631D-1DAC-42DF-904F-C9C88CA6E1C7}">
  <dimension ref="A1:B737"/>
  <sheetViews>
    <sheetView tabSelected="1" topLeftCell="A482" workbookViewId="0">
      <selection activeCell="A738" sqref="A738:XFD12603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0</v>
      </c>
    </row>
    <row r="5" spans="1:1" x14ac:dyDescent="0.25">
      <c r="A5" t="s">
        <v>2</v>
      </c>
    </row>
    <row r="6" spans="1:1" x14ac:dyDescent="0.25">
      <c r="A6" t="s">
        <v>3</v>
      </c>
    </row>
    <row r="7" spans="1:1" x14ac:dyDescent="0.25">
      <c r="A7" t="s">
        <v>2</v>
      </c>
    </row>
    <row r="9" spans="1:1" x14ac:dyDescent="0.25">
      <c r="A9" t="s">
        <v>4</v>
      </c>
    </row>
    <row r="11" spans="1:1" x14ac:dyDescent="0.25">
      <c r="A11" t="s">
        <v>2</v>
      </c>
    </row>
    <row r="12" spans="1:1" x14ac:dyDescent="0.25">
      <c r="A12" t="s">
        <v>5</v>
      </c>
    </row>
    <row r="13" spans="1:1" x14ac:dyDescent="0.25">
      <c r="A13" t="s">
        <v>2</v>
      </c>
    </row>
    <row r="15" spans="1:1" x14ac:dyDescent="0.25">
      <c r="A15" t="s">
        <v>4</v>
      </c>
    </row>
    <row r="17" spans="1:1" x14ac:dyDescent="0.25">
      <c r="A17" t="s">
        <v>2</v>
      </c>
    </row>
    <row r="18" spans="1:1" x14ac:dyDescent="0.25">
      <c r="A18" t="s">
        <v>6</v>
      </c>
    </row>
    <row r="19" spans="1:1" x14ac:dyDescent="0.25">
      <c r="A19" t="s">
        <v>2</v>
      </c>
    </row>
    <row r="21" spans="1:1" x14ac:dyDescent="0.25">
      <c r="A21" t="s">
        <v>277</v>
      </c>
    </row>
    <row r="23" spans="1:1" x14ac:dyDescent="0.25">
      <c r="A23" t="s">
        <v>2</v>
      </c>
    </row>
    <row r="24" spans="1:1" x14ac:dyDescent="0.25">
      <c r="A24" t="s">
        <v>7</v>
      </c>
    </row>
    <row r="25" spans="1:1" x14ac:dyDescent="0.25">
      <c r="A25" t="s">
        <v>2</v>
      </c>
    </row>
    <row r="26" spans="1:1" x14ac:dyDescent="0.25">
      <c r="A26" t="s">
        <v>8</v>
      </c>
    </row>
    <row r="27" spans="1:1" ht="15.75" customHeight="1" x14ac:dyDescent="0.25">
      <c r="A27" t="s">
        <v>2</v>
      </c>
    </row>
    <row r="29" spans="1:1" x14ac:dyDescent="0.25">
      <c r="A29" t="s">
        <v>9</v>
      </c>
    </row>
    <row r="30" spans="1:1" x14ac:dyDescent="0.25">
      <c r="A30" t="s">
        <v>0</v>
      </c>
    </row>
    <row r="31" spans="1:1" x14ac:dyDescent="0.25">
      <c r="A31" t="s">
        <v>10</v>
      </c>
    </row>
    <row r="32" spans="1:1" x14ac:dyDescent="0.25">
      <c r="A32" t="s">
        <v>2</v>
      </c>
    </row>
    <row r="33" spans="1:1" x14ac:dyDescent="0.25">
      <c r="A33" t="s">
        <v>11</v>
      </c>
    </row>
    <row r="34" spans="1:1" x14ac:dyDescent="0.25">
      <c r="A34" t="s">
        <v>12</v>
      </c>
    </row>
    <row r="35" spans="1:1" x14ac:dyDescent="0.25">
      <c r="A35" t="s">
        <v>13</v>
      </c>
    </row>
    <row r="36" spans="1:1" x14ac:dyDescent="0.25">
      <c r="A36" t="s">
        <v>14</v>
      </c>
    </row>
    <row r="37" spans="1:1" x14ac:dyDescent="0.25">
      <c r="A37" t="s">
        <v>15</v>
      </c>
    </row>
    <row r="38" spans="1:1" x14ac:dyDescent="0.25">
      <c r="A38" t="s">
        <v>16</v>
      </c>
    </row>
    <row r="41" spans="1:1" x14ac:dyDescent="0.25">
      <c r="A41" t="s">
        <v>17</v>
      </c>
    </row>
    <row r="42" spans="1:1" x14ac:dyDescent="0.25">
      <c r="A42" t="s">
        <v>18</v>
      </c>
    </row>
    <row r="43" spans="1:1" x14ac:dyDescent="0.25">
      <c r="A43" t="s">
        <v>17</v>
      </c>
    </row>
    <row r="45" spans="1:1" x14ac:dyDescent="0.25">
      <c r="A45" t="s">
        <v>19</v>
      </c>
    </row>
    <row r="46" spans="1:1" x14ac:dyDescent="0.25">
      <c r="A46" t="s">
        <v>20</v>
      </c>
    </row>
    <row r="47" spans="1:1" x14ac:dyDescent="0.25">
      <c r="A47" t="s">
        <v>21</v>
      </c>
    </row>
    <row r="48" spans="1:1" x14ac:dyDescent="0.25">
      <c r="A48" t="s">
        <v>22</v>
      </c>
    </row>
    <row r="49" spans="1:1" x14ac:dyDescent="0.25">
      <c r="A49" t="s">
        <v>23</v>
      </c>
    </row>
    <row r="50" spans="1:1" x14ac:dyDescent="0.25">
      <c r="A50" t="s">
        <v>24</v>
      </c>
    </row>
    <row r="51" spans="1:1" x14ac:dyDescent="0.25">
      <c r="A51" t="s">
        <v>25</v>
      </c>
    </row>
    <row r="52" spans="1:1" x14ac:dyDescent="0.25">
      <c r="A52" t="s">
        <v>26</v>
      </c>
    </row>
    <row r="54" spans="1:1" x14ac:dyDescent="0.25">
      <c r="A54" t="s">
        <v>27</v>
      </c>
    </row>
    <row r="55" spans="1:1" x14ac:dyDescent="0.25">
      <c r="A55" t="s">
        <v>28</v>
      </c>
    </row>
    <row r="57" spans="1:1" x14ac:dyDescent="0.25">
      <c r="A57" t="s">
        <v>29</v>
      </c>
    </row>
    <row r="58" spans="1:1" x14ac:dyDescent="0.25">
      <c r="A58" t="s">
        <v>30</v>
      </c>
    </row>
    <row r="60" spans="1:1" x14ac:dyDescent="0.25">
      <c r="A60" t="s">
        <v>17</v>
      </c>
    </row>
    <row r="61" spans="1:1" x14ac:dyDescent="0.25">
      <c r="A61" t="s">
        <v>31</v>
      </c>
    </row>
    <row r="62" spans="1:1" x14ac:dyDescent="0.25">
      <c r="A62" t="s">
        <v>17</v>
      </c>
    </row>
    <row r="63" spans="1:1" x14ac:dyDescent="0.25">
      <c r="A63" t="s">
        <v>32</v>
      </c>
    </row>
    <row r="64" spans="1:1" x14ac:dyDescent="0.25">
      <c r="A64" t="e">
        <f>- Spectra to Store:  Identified or Quantified</f>
        <v>#NAME?</v>
      </c>
    </row>
    <row r="66" spans="1:1" x14ac:dyDescent="0.25">
      <c r="A66" t="s">
        <v>33</v>
      </c>
    </row>
    <row r="67" spans="1:1" x14ac:dyDescent="0.25">
      <c r="A67" t="e">
        <f>- Merge Mode:  Globally by Search Engine Type</f>
        <v>#NAME?</v>
      </c>
    </row>
    <row r="68" spans="1:1" x14ac:dyDescent="0.25">
      <c r="A68" t="s">
        <v>34</v>
      </c>
    </row>
    <row r="70" spans="1:1" x14ac:dyDescent="0.25">
      <c r="A70" t="s">
        <v>35</v>
      </c>
    </row>
    <row r="71" spans="1:1" x14ac:dyDescent="0.25">
      <c r="A71" t="e">
        <f>- Reported FASTA Title Lines:  Best match</f>
        <v>#NAME?</v>
      </c>
    </row>
    <row r="72" spans="1:1" x14ac:dyDescent="0.25">
      <c r="A72" t="e">
        <f>- Title Line Rule:  standard</f>
        <v>#NAME?</v>
      </c>
    </row>
    <row r="74" spans="1:1" x14ac:dyDescent="0.25">
      <c r="A74" t="s">
        <v>36</v>
      </c>
    </row>
    <row r="75" spans="1:1" x14ac:dyDescent="0.25">
      <c r="A75" t="s">
        <v>37</v>
      </c>
    </row>
    <row r="76" spans="1:1" x14ac:dyDescent="0.25">
      <c r="A76" t="s">
        <v>38</v>
      </c>
    </row>
    <row r="77" spans="1:1" x14ac:dyDescent="0.25">
      <c r="A77" t="s">
        <v>39</v>
      </c>
    </row>
    <row r="79" spans="1:1" x14ac:dyDescent="0.25">
      <c r="A79" t="s">
        <v>17</v>
      </c>
    </row>
    <row r="80" spans="1:1" x14ac:dyDescent="0.25">
      <c r="A80" t="s">
        <v>40</v>
      </c>
    </row>
    <row r="81" spans="1:1" x14ac:dyDescent="0.25">
      <c r="A81" t="s">
        <v>17</v>
      </c>
    </row>
    <row r="82" spans="1:1" x14ac:dyDescent="0.25">
      <c r="A82" t="s">
        <v>41</v>
      </c>
    </row>
    <row r="83" spans="1:1" x14ac:dyDescent="0.25">
      <c r="A83" t="s">
        <v>42</v>
      </c>
    </row>
    <row r="85" spans="1:1" x14ac:dyDescent="0.25">
      <c r="A85" t="s">
        <v>43</v>
      </c>
    </row>
    <row r="86" spans="1:1" x14ac:dyDescent="0.25">
      <c r="A86" t="e">
        <f>- Modification Sites Shown:  Best Position</f>
        <v>#NAME?</v>
      </c>
    </row>
    <row r="88" spans="1:1" x14ac:dyDescent="0.25">
      <c r="A88" t="s">
        <v>17</v>
      </c>
    </row>
    <row r="89" spans="1:1" x14ac:dyDescent="0.25">
      <c r="A89" t="s">
        <v>44</v>
      </c>
    </row>
    <row r="90" spans="1:1" x14ac:dyDescent="0.25">
      <c r="A90" t="s">
        <v>17</v>
      </c>
    </row>
    <row r="91" spans="1:1" x14ac:dyDescent="0.25">
      <c r="A91" t="s">
        <v>45</v>
      </c>
    </row>
    <row r="92" spans="1:1" x14ac:dyDescent="0.25">
      <c r="A92" t="e">
        <f>- Validation Mode:  Automatic (Control peptide level error rate if possible)</f>
        <v>#NAME?</v>
      </c>
    </row>
    <row r="93" spans="1:1" x14ac:dyDescent="0.25">
      <c r="A93" t="s">
        <v>46</v>
      </c>
    </row>
    <row r="94" spans="1:1" x14ac:dyDescent="0.25">
      <c r="A94" t="s">
        <v>47</v>
      </c>
    </row>
    <row r="95" spans="1:1" x14ac:dyDescent="0.25">
      <c r="A95" t="s">
        <v>48</v>
      </c>
    </row>
    <row r="96" spans="1:1" x14ac:dyDescent="0.25">
      <c r="A96" t="s">
        <v>49</v>
      </c>
    </row>
    <row r="98" spans="1:1" x14ac:dyDescent="0.25">
      <c r="A98" t="s">
        <v>50</v>
      </c>
    </row>
    <row r="99" spans="1:1" x14ac:dyDescent="0.25">
      <c r="A99" t="e">
        <f>- Validation Based on:  q-Value</f>
        <v>#NAME?</v>
      </c>
    </row>
    <row r="100" spans="1:1" x14ac:dyDescent="0.25">
      <c r="A100" t="s">
        <v>51</v>
      </c>
    </row>
    <row r="101" spans="1:1" x14ac:dyDescent="0.25">
      <c r="A101" t="s">
        <v>52</v>
      </c>
    </row>
    <row r="103" spans="1:1" x14ac:dyDescent="0.25">
      <c r="A103" t="s">
        <v>17</v>
      </c>
    </row>
    <row r="104" spans="1:1" x14ac:dyDescent="0.25">
      <c r="A104" t="s">
        <v>53</v>
      </c>
    </row>
    <row r="105" spans="1:1" x14ac:dyDescent="0.25">
      <c r="A105" t="s">
        <v>17</v>
      </c>
    </row>
    <row r="106" spans="1:1" x14ac:dyDescent="0.25">
      <c r="A106" t="s">
        <v>54</v>
      </c>
    </row>
    <row r="107" spans="1:1" x14ac:dyDescent="0.25">
      <c r="A107" t="e">
        <f>- peptide Confidence At Least:  High</f>
        <v>#NAME?</v>
      </c>
    </row>
    <row r="108" spans="1:1" x14ac:dyDescent="0.25">
      <c r="A108" t="s">
        <v>55</v>
      </c>
    </row>
    <row r="109" spans="1:1" x14ac:dyDescent="0.25">
      <c r="A109" t="s">
        <v>56</v>
      </c>
    </row>
    <row r="110" spans="1:1" x14ac:dyDescent="0.25">
      <c r="A110" t="s">
        <v>57</v>
      </c>
    </row>
    <row r="112" spans="1:1" x14ac:dyDescent="0.25">
      <c r="A112" t="s">
        <v>58</v>
      </c>
    </row>
    <row r="113" spans="1:1" x14ac:dyDescent="0.25">
      <c r="A113" t="s">
        <v>59</v>
      </c>
    </row>
    <row r="114" spans="1:1" x14ac:dyDescent="0.25">
      <c r="A114" t="s">
        <v>60</v>
      </c>
    </row>
    <row r="115" spans="1:1" x14ac:dyDescent="0.25">
      <c r="A115" t="s">
        <v>61</v>
      </c>
    </row>
    <row r="117" spans="1:1" x14ac:dyDescent="0.25">
      <c r="A117" t="s">
        <v>17</v>
      </c>
    </row>
    <row r="118" spans="1:1" x14ac:dyDescent="0.25">
      <c r="A118" t="s">
        <v>62</v>
      </c>
    </row>
    <row r="119" spans="1:1" x14ac:dyDescent="0.25">
      <c r="A119" t="s">
        <v>17</v>
      </c>
    </row>
    <row r="120" spans="1:1" x14ac:dyDescent="0.25">
      <c r="A120" t="s">
        <v>63</v>
      </c>
    </row>
    <row r="122" spans="1:1" x14ac:dyDescent="0.25">
      <c r="A122" t="s">
        <v>17</v>
      </c>
    </row>
    <row r="123" spans="1:1" x14ac:dyDescent="0.25">
      <c r="A123" t="s">
        <v>64</v>
      </c>
    </row>
    <row r="124" spans="1:1" x14ac:dyDescent="0.25">
      <c r="A124" t="s">
        <v>17</v>
      </c>
    </row>
    <row r="125" spans="1:1" x14ac:dyDescent="0.25">
      <c r="A125" t="s">
        <v>65</v>
      </c>
    </row>
    <row r="126" spans="1:1" x14ac:dyDescent="0.25">
      <c r="A126" t="s">
        <v>66</v>
      </c>
    </row>
    <row r="128" spans="1:1" x14ac:dyDescent="0.25">
      <c r="A128" t="s">
        <v>17</v>
      </c>
    </row>
    <row r="129" spans="1:1" x14ac:dyDescent="0.25">
      <c r="A129" t="s">
        <v>67</v>
      </c>
    </row>
    <row r="130" spans="1:1" x14ac:dyDescent="0.25">
      <c r="A130" t="s">
        <v>17</v>
      </c>
    </row>
    <row r="131" spans="1:1" x14ac:dyDescent="0.25">
      <c r="A131" t="s">
        <v>68</v>
      </c>
    </row>
    <row r="132" spans="1:1" x14ac:dyDescent="0.25">
      <c r="A132" t="s">
        <v>69</v>
      </c>
    </row>
    <row r="133" spans="1:1" x14ac:dyDescent="0.25">
      <c r="A133" t="s">
        <v>70</v>
      </c>
    </row>
    <row r="135" spans="1:1" x14ac:dyDescent="0.25">
      <c r="A135" t="s">
        <v>71</v>
      </c>
    </row>
    <row r="136" spans="1:1" x14ac:dyDescent="0.25">
      <c r="A136" t="e">
        <f>- Protein Modifications Reported:  Only for Master Proteins</f>
        <v>#NAME?</v>
      </c>
    </row>
    <row r="138" spans="1:1" x14ac:dyDescent="0.25">
      <c r="A138" t="s">
        <v>72</v>
      </c>
    </row>
    <row r="139" spans="1:1" x14ac:dyDescent="0.25">
      <c r="A139" t="e">
        <f>- Modification Sites Reported:  All And Specific</f>
        <v>#NAME?</v>
      </c>
    </row>
    <row r="140" spans="1:1" x14ac:dyDescent="0.25">
      <c r="A140" t="e">
        <f>- Minimum PSM Confidence:  High</f>
        <v>#NAME?</v>
      </c>
    </row>
    <row r="141" spans="1:1" x14ac:dyDescent="0.25">
      <c r="A141" t="s">
        <v>73</v>
      </c>
    </row>
    <row r="143" spans="1:1" x14ac:dyDescent="0.25">
      <c r="A143" t="s">
        <v>74</v>
      </c>
    </row>
    <row r="144" spans="1:1" x14ac:dyDescent="0.25">
      <c r="A144" t="e">
        <f>- Protein Positions for Peptides:  Only for Master Proteins</f>
        <v>#NAME?</v>
      </c>
    </row>
    <row r="146" spans="1:1" x14ac:dyDescent="0.25">
      <c r="A146" t="s">
        <v>17</v>
      </c>
    </row>
    <row r="147" spans="1:1" x14ac:dyDescent="0.25">
      <c r="A147" t="s">
        <v>75</v>
      </c>
    </row>
    <row r="148" spans="1:1" x14ac:dyDescent="0.25">
      <c r="A148" t="s">
        <v>17</v>
      </c>
    </row>
    <row r="149" spans="1:1" x14ac:dyDescent="0.25">
      <c r="A149" t="s">
        <v>76</v>
      </c>
    </row>
    <row r="150" spans="1:1" x14ac:dyDescent="0.25">
      <c r="A150" t="e">
        <f>- Protein _xlnm.Database:  contaminants.fasta</f>
        <v>#NAME?</v>
      </c>
    </row>
    <row r="152" spans="1:1" x14ac:dyDescent="0.25">
      <c r="A152" t="s">
        <v>77</v>
      </c>
    </row>
    <row r="153" spans="1:1" x14ac:dyDescent="0.25">
      <c r="A153" t="e">
        <f>- Column Name:  UniProt</f>
        <v>#NAME?</v>
      </c>
    </row>
    <row r="154" spans="1:1" x14ac:dyDescent="0.25">
      <c r="A154" t="e">
        <f>- Protein _xlnm.Database:  Viridiplantae_Reviewed_7_25_19.fasta</f>
        <v>#NAME?</v>
      </c>
    </row>
    <row r="156" spans="1:1" x14ac:dyDescent="0.25">
      <c r="A156" t="s">
        <v>78</v>
      </c>
    </row>
    <row r="157" spans="1:1" x14ac:dyDescent="0.25">
      <c r="A157" t="e">
        <f>- Column Name:  EggNOG</f>
        <v>#NAME?</v>
      </c>
    </row>
    <row r="158" spans="1:1" x14ac:dyDescent="0.25">
      <c r="A158" t="e">
        <f>- Protein _xlnm.Database:  Annotated_17k_7_18_18.fasta</f>
        <v>#NAME?</v>
      </c>
    </row>
    <row r="160" spans="1:1" x14ac:dyDescent="0.25">
      <c r="A160" t="s">
        <v>79</v>
      </c>
    </row>
    <row r="161" spans="1:1" x14ac:dyDescent="0.25">
      <c r="A161" t="s">
        <v>80</v>
      </c>
    </row>
    <row r="162" spans="1:1" x14ac:dyDescent="0.25">
      <c r="A162" t="s">
        <v>81</v>
      </c>
    </row>
    <row r="164" spans="1:1" x14ac:dyDescent="0.25">
      <c r="A164" t="s">
        <v>17</v>
      </c>
    </row>
    <row r="165" spans="1:1" x14ac:dyDescent="0.25">
      <c r="A165" t="s">
        <v>82</v>
      </c>
    </row>
    <row r="166" spans="1:1" x14ac:dyDescent="0.25">
      <c r="A166" t="s">
        <v>17</v>
      </c>
    </row>
    <row r="167" spans="1:1" x14ac:dyDescent="0.25">
      <c r="A167" t="s">
        <v>83</v>
      </c>
    </row>
    <row r="168" spans="1:1" x14ac:dyDescent="0.25">
      <c r="A168" t="e">
        <f>- Peptides to Use:  Only unique Peptides Based on Protein groups</f>
        <v>#NAME?</v>
      </c>
    </row>
    <row r="169" spans="1:1" x14ac:dyDescent="0.25">
      <c r="A169" t="s">
        <v>84</v>
      </c>
    </row>
    <row r="170" spans="1:1" x14ac:dyDescent="0.25">
      <c r="A170" t="s">
        <v>85</v>
      </c>
    </row>
    <row r="171" spans="1:1" x14ac:dyDescent="0.25">
      <c r="A171" t="s">
        <v>86</v>
      </c>
    </row>
    <row r="172" spans="1:1" x14ac:dyDescent="0.25">
      <c r="A172" t="s">
        <v>87</v>
      </c>
    </row>
    <row r="174" spans="1:1" x14ac:dyDescent="0.25">
      <c r="A174" t="s">
        <v>17</v>
      </c>
    </row>
    <row r="175" spans="1:1" x14ac:dyDescent="0.25">
      <c r="A175" t="s">
        <v>88</v>
      </c>
    </row>
    <row r="176" spans="1:1" x14ac:dyDescent="0.25">
      <c r="A176" t="s">
        <v>17</v>
      </c>
    </row>
    <row r="177" spans="1:1" x14ac:dyDescent="0.25">
      <c r="A177" t="s">
        <v>63</v>
      </c>
    </row>
    <row r="178" spans="1:1" x14ac:dyDescent="0.25">
      <c r="A178" t="s">
        <v>17</v>
      </c>
    </row>
    <row r="179" spans="1:1" x14ac:dyDescent="0.25">
      <c r="A179" t="s">
        <v>18</v>
      </c>
    </row>
    <row r="180" spans="1:1" x14ac:dyDescent="0.25">
      <c r="A180" t="s">
        <v>17</v>
      </c>
    </row>
    <row r="182" spans="1:1" x14ac:dyDescent="0.25">
      <c r="A182" t="s">
        <v>90</v>
      </c>
    </row>
    <row r="183" spans="1:1" x14ac:dyDescent="0.25">
      <c r="A183" t="s">
        <v>91</v>
      </c>
    </row>
    <row r="184" spans="1:1" x14ac:dyDescent="0.25">
      <c r="A184" t="s">
        <v>92</v>
      </c>
    </row>
    <row r="185" spans="1:1" x14ac:dyDescent="0.25">
      <c r="A185" t="s">
        <v>93</v>
      </c>
    </row>
    <row r="186" spans="1:1" x14ac:dyDescent="0.25">
      <c r="A186" t="s">
        <v>94</v>
      </c>
    </row>
    <row r="187" spans="1:1" x14ac:dyDescent="0.25">
      <c r="A187" t="s">
        <v>95</v>
      </c>
    </row>
    <row r="188" spans="1:1" x14ac:dyDescent="0.25">
      <c r="A188" t="s">
        <v>96</v>
      </c>
    </row>
    <row r="189" spans="1:1" x14ac:dyDescent="0.25">
      <c r="A189" t="s">
        <v>97</v>
      </c>
    </row>
    <row r="190" spans="1:1" x14ac:dyDescent="0.25">
      <c r="A190" t="s">
        <v>98</v>
      </c>
    </row>
    <row r="192" spans="1:1" x14ac:dyDescent="0.25">
      <c r="A192" t="s">
        <v>17</v>
      </c>
    </row>
    <row r="193" spans="1:1" x14ac:dyDescent="0.25">
      <c r="A193" t="s">
        <v>99</v>
      </c>
    </row>
    <row r="194" spans="1:1" x14ac:dyDescent="0.25">
      <c r="A194" t="s">
        <v>17</v>
      </c>
    </row>
    <row r="195" spans="1:1" x14ac:dyDescent="0.25">
      <c r="A195" t="s">
        <v>100</v>
      </c>
    </row>
    <row r="196" spans="1:1" x14ac:dyDescent="0.25">
      <c r="A196" t="e">
        <f ca="1">- File Name(s):'C':\Users\owner\Documents\Think20\PROTEOME_RAW_FILES\Samples7_Thru_12\Samples7Thru12_T1_T6_HF_ Concatenated\Rerun_Concatenated_Final_Batch_150ms\TFraction_rerun_QEHF_150ms_fill_F12_.raw</f>
        <v>#NAME?</v>
      </c>
    </row>
    <row r="198" spans="1:1" x14ac:dyDescent="0.25">
      <c r="A198" t="s">
        <v>17</v>
      </c>
    </row>
    <row r="199" spans="1:1" x14ac:dyDescent="0.25">
      <c r="A199" t="s">
        <v>101</v>
      </c>
    </row>
    <row r="200" spans="1:1" x14ac:dyDescent="0.25">
      <c r="A200" t="s">
        <v>17</v>
      </c>
    </row>
    <row r="201" spans="1:1" x14ac:dyDescent="0.25">
      <c r="A201" t="s">
        <v>102</v>
      </c>
    </row>
    <row r="202" spans="1:1" x14ac:dyDescent="0.25">
      <c r="A202" t="e">
        <f>- Precursor Selection:  Use MS1 Precursor</f>
        <v>#NAME?</v>
      </c>
    </row>
    <row r="203" spans="1:1" x14ac:dyDescent="0.25">
      <c r="A203" t="s">
        <v>103</v>
      </c>
    </row>
    <row r="204" spans="1:1" x14ac:dyDescent="0.25">
      <c r="A204" t="s">
        <v>104</v>
      </c>
    </row>
    <row r="206" spans="1:1" x14ac:dyDescent="0.25">
      <c r="A206" t="s">
        <v>105</v>
      </c>
    </row>
    <row r="207" spans="1:1" x14ac:dyDescent="0.25">
      <c r="A207" t="s">
        <v>106</v>
      </c>
    </row>
    <row r="208" spans="1:1" x14ac:dyDescent="0.25">
      <c r="A208" t="s">
        <v>107</v>
      </c>
    </row>
    <row r="209" spans="1:1" x14ac:dyDescent="0.25">
      <c r="A209" t="s">
        <v>108</v>
      </c>
    </row>
    <row r="210" spans="1:1" x14ac:dyDescent="0.25">
      <c r="A210" t="s">
        <v>109</v>
      </c>
    </row>
    <row r="211" spans="1:1" x14ac:dyDescent="0.25">
      <c r="A211" t="s">
        <v>110</v>
      </c>
    </row>
    <row r="212" spans="1:1" x14ac:dyDescent="0.25">
      <c r="A212" t="s">
        <v>111</v>
      </c>
    </row>
    <row r="213" spans="1:1" x14ac:dyDescent="0.25">
      <c r="A213" t="s">
        <v>112</v>
      </c>
    </row>
    <row r="214" spans="1:1" x14ac:dyDescent="0.25">
      <c r="A214" t="s">
        <v>113</v>
      </c>
    </row>
    <row r="215" spans="1:1" x14ac:dyDescent="0.25">
      <c r="A215" t="s">
        <v>114</v>
      </c>
    </row>
    <row r="216" spans="1:1" x14ac:dyDescent="0.25">
      <c r="A216" t="s">
        <v>115</v>
      </c>
    </row>
    <row r="218" spans="1:1" x14ac:dyDescent="0.25">
      <c r="A218" t="s">
        <v>116</v>
      </c>
    </row>
    <row r="219" spans="1:1" x14ac:dyDescent="0.25">
      <c r="A219" t="e">
        <f>- MS Order:  Is Not MS1</f>
        <v>#NAME?</v>
      </c>
    </row>
    <row r="220" spans="1:1" x14ac:dyDescent="0.25">
      <c r="A220" t="s">
        <v>117</v>
      </c>
    </row>
    <row r="221" spans="1:1" x14ac:dyDescent="0.25">
      <c r="A221" t="s">
        <v>118</v>
      </c>
    </row>
    <row r="222" spans="1:1" x14ac:dyDescent="0.25">
      <c r="A222" t="e">
        <f>- Scan Type:  Is Full</f>
        <v>#NAME?</v>
      </c>
    </row>
    <row r="224" spans="1:1" x14ac:dyDescent="0.25">
      <c r="A224" t="s">
        <v>119</v>
      </c>
    </row>
    <row r="225" spans="1:1" x14ac:dyDescent="0.25">
      <c r="A225" t="s">
        <v>120</v>
      </c>
    </row>
    <row r="227" spans="1:1" x14ac:dyDescent="0.25">
      <c r="A227" t="s">
        <v>121</v>
      </c>
    </row>
    <row r="228" spans="1:1" x14ac:dyDescent="0.25">
      <c r="A228" t="e">
        <f>- Unrecognized Charge Replacements:  Automatic</f>
        <v>#NAME?</v>
      </c>
    </row>
    <row r="229" spans="1:1" x14ac:dyDescent="0.25">
      <c r="A229" t="e">
        <f>- Unrecognized Mass Analyzer Replacements:  ITMS</f>
        <v>#NAME?</v>
      </c>
    </row>
    <row r="230" spans="1:1" x14ac:dyDescent="0.25">
      <c r="A230" t="e">
        <f>- Unrecognized MS Order Replacements:  MS2</f>
        <v>#NAME?</v>
      </c>
    </row>
    <row r="231" spans="1:1" x14ac:dyDescent="0.25">
      <c r="A231" t="e">
        <f>- Unrecognized Activation Type Replacements:  CID</f>
        <v>#NAME?</v>
      </c>
    </row>
    <row r="232" spans="1:1" x14ac:dyDescent="0.25">
      <c r="A232" t="s">
        <v>122</v>
      </c>
    </row>
    <row r="233" spans="1:1" x14ac:dyDescent="0.25">
      <c r="A233" t="s">
        <v>123</v>
      </c>
    </row>
    <row r="234" spans="1:1" x14ac:dyDescent="0.25">
      <c r="A234" t="s">
        <v>124</v>
      </c>
    </row>
    <row r="236" spans="1:1" x14ac:dyDescent="0.25">
      <c r="A236" t="s">
        <v>125</v>
      </c>
    </row>
    <row r="237" spans="1:1" x14ac:dyDescent="0.25">
      <c r="A237" t="s">
        <v>126</v>
      </c>
    </row>
    <row r="238" spans="1:1" x14ac:dyDescent="0.25">
      <c r="A238" t="s">
        <v>127</v>
      </c>
    </row>
    <row r="240" spans="1:1" x14ac:dyDescent="0.25">
      <c r="A240" t="s">
        <v>17</v>
      </c>
    </row>
    <row r="241" spans="1:1" x14ac:dyDescent="0.25">
      <c r="A241" t="s">
        <v>128</v>
      </c>
    </row>
    <row r="242" spans="1:1" x14ac:dyDescent="0.25">
      <c r="A242" t="s">
        <v>17</v>
      </c>
    </row>
    <row r="243" spans="1:1" x14ac:dyDescent="0.25">
      <c r="A243" t="s">
        <v>102</v>
      </c>
    </row>
    <row r="244" spans="1:1" x14ac:dyDescent="0.25">
      <c r="A244" t="s">
        <v>129</v>
      </c>
    </row>
    <row r="245" spans="1:1" x14ac:dyDescent="0.25">
      <c r="A245" t="e">
        <f>- Select DeIsotoping Method:  standard</f>
        <v>#NAME?</v>
      </c>
    </row>
    <row r="246" spans="1:1" x14ac:dyDescent="0.25">
      <c r="A246" t="s">
        <v>130</v>
      </c>
    </row>
    <row r="247" spans="1:1" x14ac:dyDescent="0.25">
      <c r="A247" t="s">
        <v>131</v>
      </c>
    </row>
    <row r="248" spans="1:1" x14ac:dyDescent="0.25">
      <c r="A248" t="s">
        <v>132</v>
      </c>
    </row>
    <row r="249" spans="1:1" x14ac:dyDescent="0.25">
      <c r="A249" t="s">
        <v>133</v>
      </c>
    </row>
    <row r="250" spans="1:1" x14ac:dyDescent="0.25">
      <c r="A250" t="s">
        <v>134</v>
      </c>
    </row>
    <row r="251" spans="1:1" x14ac:dyDescent="0.25">
      <c r="A251" t="e">
        <f>- Select Charge-Deconvolution Method:  standard</f>
        <v>#NAME?</v>
      </c>
    </row>
    <row r="253" spans="1:1" x14ac:dyDescent="0.25">
      <c r="A253" t="s">
        <v>135</v>
      </c>
    </row>
    <row r="254" spans="1:1" x14ac:dyDescent="0.25">
      <c r="A254" t="s">
        <v>136</v>
      </c>
    </row>
    <row r="255" spans="1:1" x14ac:dyDescent="0.25">
      <c r="A255" t="s">
        <v>137</v>
      </c>
    </row>
    <row r="256" spans="1:1" x14ac:dyDescent="0.25">
      <c r="A256" t="s">
        <v>138</v>
      </c>
    </row>
    <row r="257" spans="1:1" x14ac:dyDescent="0.25">
      <c r="A257" t="s">
        <v>139</v>
      </c>
    </row>
    <row r="258" spans="1:1" x14ac:dyDescent="0.25">
      <c r="A258" t="s">
        <v>140</v>
      </c>
    </row>
    <row r="260" spans="1:1" x14ac:dyDescent="0.25">
      <c r="A260" t="s">
        <v>141</v>
      </c>
    </row>
    <row r="261" spans="1:1" x14ac:dyDescent="0.25">
      <c r="A261" t="s">
        <v>142</v>
      </c>
    </row>
    <row r="262" spans="1:1" x14ac:dyDescent="0.25">
      <c r="A262" t="s">
        <v>143</v>
      </c>
    </row>
    <row r="263" spans="1:1" x14ac:dyDescent="0.25">
      <c r="A263" t="s">
        <v>144</v>
      </c>
    </row>
    <row r="264" spans="1:1" x14ac:dyDescent="0.25">
      <c r="A264" t="s">
        <v>145</v>
      </c>
    </row>
    <row r="265" spans="1:1" x14ac:dyDescent="0.25">
      <c r="A265" t="s">
        <v>146</v>
      </c>
    </row>
    <row r="266" spans="1:1" x14ac:dyDescent="0.25">
      <c r="A266" t="s">
        <v>147</v>
      </c>
    </row>
    <row r="267" spans="1:1" x14ac:dyDescent="0.25">
      <c r="A267" t="s">
        <v>148</v>
      </c>
    </row>
    <row r="268" spans="1:1" x14ac:dyDescent="0.25">
      <c r="A268" t="s">
        <v>149</v>
      </c>
    </row>
    <row r="269" spans="1:1" x14ac:dyDescent="0.25">
      <c r="A269" t="s">
        <v>150</v>
      </c>
    </row>
    <row r="270" spans="1:1" x14ac:dyDescent="0.25">
      <c r="A270" t="s">
        <v>151</v>
      </c>
    </row>
    <row r="272" spans="1:1" x14ac:dyDescent="0.25">
      <c r="A272" t="s">
        <v>17</v>
      </c>
    </row>
    <row r="273" spans="1:1" x14ac:dyDescent="0.25">
      <c r="A273" t="s">
        <v>152</v>
      </c>
    </row>
    <row r="274" spans="1:1" x14ac:dyDescent="0.25">
      <c r="A274" t="s">
        <v>17</v>
      </c>
    </row>
    <row r="275" spans="1:1" x14ac:dyDescent="0.25">
      <c r="A275" t="s">
        <v>153</v>
      </c>
    </row>
    <row r="276" spans="1:1" x14ac:dyDescent="0.25">
      <c r="A276" t="s">
        <v>154</v>
      </c>
    </row>
    <row r="277" spans="1:1" x14ac:dyDescent="0.25">
      <c r="A277" t="s">
        <v>155</v>
      </c>
    </row>
    <row r="278" spans="1:1" x14ac:dyDescent="0.25">
      <c r="A278" t="s">
        <v>156</v>
      </c>
    </row>
    <row r="280" spans="1:1" x14ac:dyDescent="0.25">
      <c r="A280" t="s">
        <v>17</v>
      </c>
    </row>
    <row r="281" spans="1:1" x14ac:dyDescent="0.25">
      <c r="A281" t="s">
        <v>157</v>
      </c>
    </row>
    <row r="282" spans="1:1" x14ac:dyDescent="0.25">
      <c r="A282" t="s">
        <v>17</v>
      </c>
    </row>
    <row r="283" spans="1:1" x14ac:dyDescent="0.25">
      <c r="A283" t="s">
        <v>158</v>
      </c>
    </row>
    <row r="284" spans="1:1" x14ac:dyDescent="0.25">
      <c r="A284" t="s">
        <v>159</v>
      </c>
    </row>
    <row r="285" spans="1:1" x14ac:dyDescent="0.25">
      <c r="A285" t="s">
        <v>160</v>
      </c>
    </row>
    <row r="286" spans="1:1" x14ac:dyDescent="0.25">
      <c r="A286" t="s">
        <v>154</v>
      </c>
    </row>
    <row r="287" spans="1:1" x14ac:dyDescent="0.25">
      <c r="A287" t="s">
        <v>161</v>
      </c>
    </row>
    <row r="288" spans="1:1" x14ac:dyDescent="0.25">
      <c r="A288" t="e">
        <f>- Reporter Ion File Selection:('C'):\Users\owner\Documents\Think20\PROTEOME_RAW_FILES\SugarQB_analysisT20\GlycoReporters.txt</f>
        <v>#NAME?</v>
      </c>
    </row>
    <row r="290" spans="1:2" x14ac:dyDescent="0.25">
      <c r="A290" t="s">
        <v>17</v>
      </c>
    </row>
    <row r="291" spans="1:2" x14ac:dyDescent="0.25">
      <c r="A291" t="s">
        <v>162</v>
      </c>
    </row>
    <row r="292" spans="1:2" x14ac:dyDescent="0.25">
      <c r="A292" t="s">
        <v>17</v>
      </c>
    </row>
    <row r="293" spans="1:2" x14ac:dyDescent="0.25">
      <c r="A293" t="s">
        <v>163</v>
      </c>
    </row>
    <row r="294" spans="1:2" x14ac:dyDescent="0.25">
      <c r="A294" t="s">
        <v>164</v>
      </c>
    </row>
    <row r="295" spans="1:2" x14ac:dyDescent="0.25">
      <c r="A295" t="s">
        <v>154</v>
      </c>
    </row>
    <row r="296" spans="1:2" x14ac:dyDescent="0.25">
      <c r="A296" t="s">
        <v>161</v>
      </c>
    </row>
    <row r="297" spans="1:2" x14ac:dyDescent="0.25">
      <c r="A297" t="s">
        <v>160</v>
      </c>
    </row>
    <row r="298" spans="1:2" x14ac:dyDescent="0.25">
      <c r="A298" t="s">
        <v>165</v>
      </c>
    </row>
    <row r="299" spans="1:2" x14ac:dyDescent="0.25">
      <c r="B299">
        <v>1</v>
      </c>
    </row>
    <row r="300" spans="1:2" x14ac:dyDescent="0.25">
      <c r="B300">
        <v>10</v>
      </c>
    </row>
    <row r="301" spans="1:2" x14ac:dyDescent="0.25">
      <c r="B301">
        <v>2</v>
      </c>
    </row>
    <row r="302" spans="1:2" x14ac:dyDescent="0.25">
      <c r="B302">
        <v>3</v>
      </c>
    </row>
    <row r="303" spans="1:2" x14ac:dyDescent="0.25">
      <c r="B303">
        <v>4</v>
      </c>
    </row>
    <row r="304" spans="1:2" x14ac:dyDescent="0.25">
      <c r="B304">
        <v>5</v>
      </c>
    </row>
    <row r="305" spans="1:2" x14ac:dyDescent="0.25">
      <c r="B305">
        <v>6</v>
      </c>
    </row>
    <row r="306" spans="1:2" x14ac:dyDescent="0.25">
      <c r="B306">
        <v>7</v>
      </c>
    </row>
    <row r="307" spans="1:2" x14ac:dyDescent="0.25">
      <c r="B307">
        <v>8</v>
      </c>
    </row>
    <row r="308" spans="1:2" x14ac:dyDescent="0.25">
      <c r="B308">
        <v>9</v>
      </c>
    </row>
    <row r="309" spans="1:2" x14ac:dyDescent="0.25">
      <c r="A309" t="s">
        <v>166</v>
      </c>
    </row>
    <row r="310" spans="1:2" x14ac:dyDescent="0.25">
      <c r="A310" t="s">
        <v>167</v>
      </c>
    </row>
    <row r="311" spans="1:2" x14ac:dyDescent="0.25">
      <c r="A311" t="s">
        <v>168</v>
      </c>
    </row>
    <row r="313" spans="1:2" x14ac:dyDescent="0.25">
      <c r="A313" t="s">
        <v>17</v>
      </c>
    </row>
    <row r="314" spans="1:2" x14ac:dyDescent="0.25">
      <c r="A314" t="s">
        <v>169</v>
      </c>
    </row>
    <row r="315" spans="1:2" x14ac:dyDescent="0.25">
      <c r="A315" t="s">
        <v>17</v>
      </c>
    </row>
    <row r="316" spans="1:2" x14ac:dyDescent="0.25">
      <c r="A316" t="s">
        <v>170</v>
      </c>
    </row>
    <row r="317" spans="1:2" x14ac:dyDescent="0.25">
      <c r="A317" t="s">
        <v>171</v>
      </c>
    </row>
    <row r="318" spans="1:2" x14ac:dyDescent="0.25">
      <c r="B318" t="s">
        <v>172</v>
      </c>
    </row>
    <row r="319" spans="1:2" x14ac:dyDescent="0.25">
      <c r="B319" t="s">
        <v>173</v>
      </c>
    </row>
    <row r="320" spans="1:2" x14ac:dyDescent="0.25">
      <c r="B320" t="s">
        <v>174</v>
      </c>
    </row>
    <row r="321" spans="1:1" x14ac:dyDescent="0.25">
      <c r="A321" t="s">
        <v>175</v>
      </c>
    </row>
    <row r="322" spans="1:1" x14ac:dyDescent="0.25">
      <c r="A322" t="s">
        <v>176</v>
      </c>
    </row>
    <row r="323" spans="1:1" x14ac:dyDescent="0.25">
      <c r="A323" t="s">
        <v>177</v>
      </c>
    </row>
    <row r="324" spans="1:1" x14ac:dyDescent="0.25">
      <c r="A324" t="s">
        <v>178</v>
      </c>
    </row>
    <row r="326" spans="1:1" x14ac:dyDescent="0.25">
      <c r="A326" t="s">
        <v>179</v>
      </c>
    </row>
    <row r="327" spans="1:1" x14ac:dyDescent="0.25">
      <c r="A327" t="s">
        <v>180</v>
      </c>
    </row>
    <row r="329" spans="1:1" x14ac:dyDescent="0.25">
      <c r="A329" t="s">
        <v>181</v>
      </c>
    </row>
    <row r="330" spans="1:1" x14ac:dyDescent="0.25">
      <c r="A330" t="s">
        <v>182</v>
      </c>
    </row>
    <row r="331" spans="1:1" x14ac:dyDescent="0.25">
      <c r="A331" t="s">
        <v>183</v>
      </c>
    </row>
    <row r="333" spans="1:1" x14ac:dyDescent="0.25">
      <c r="A333" t="s">
        <v>184</v>
      </c>
    </row>
    <row r="334" spans="1:1" x14ac:dyDescent="0.25">
      <c r="A334" t="s">
        <v>185</v>
      </c>
    </row>
    <row r="335" spans="1:1" x14ac:dyDescent="0.25">
      <c r="A335" t="s">
        <v>186</v>
      </c>
    </row>
    <row r="336" spans="1:1" x14ac:dyDescent="0.25">
      <c r="A336" t="s">
        <v>187</v>
      </c>
    </row>
    <row r="337" spans="1:1" x14ac:dyDescent="0.25">
      <c r="A337" t="s">
        <v>188</v>
      </c>
    </row>
    <row r="338" spans="1:1" x14ac:dyDescent="0.25">
      <c r="A338" t="s">
        <v>189</v>
      </c>
    </row>
    <row r="339" spans="1:1" x14ac:dyDescent="0.25">
      <c r="A339" t="e">
        <f>- Ion Settings:  b,y</f>
        <v>#NAME?</v>
      </c>
    </row>
    <row r="340" spans="1:1" x14ac:dyDescent="0.25">
      <c r="A340" t="s">
        <v>190</v>
      </c>
    </row>
    <row r="341" spans="1:1" x14ac:dyDescent="0.25">
      <c r="A341" t="s">
        <v>191</v>
      </c>
    </row>
    <row r="342" spans="1:1" x14ac:dyDescent="0.25">
      <c r="A342" t="s">
        <v>192</v>
      </c>
    </row>
    <row r="343" spans="1:1" x14ac:dyDescent="0.25">
      <c r="A343" t="s">
        <v>193</v>
      </c>
    </row>
    <row r="344" spans="1:1" x14ac:dyDescent="0.25">
      <c r="A344" t="s">
        <v>194</v>
      </c>
    </row>
    <row r="346" spans="1:1" x14ac:dyDescent="0.25">
      <c r="A346" t="s">
        <v>195</v>
      </c>
    </row>
    <row r="347" spans="1:1" x14ac:dyDescent="0.25">
      <c r="A347" t="s">
        <v>196</v>
      </c>
    </row>
    <row r="348" spans="1:1" x14ac:dyDescent="0.25">
      <c r="A348" t="s">
        <v>197</v>
      </c>
    </row>
    <row r="350" spans="1:1" x14ac:dyDescent="0.25">
      <c r="A350" t="s">
        <v>17</v>
      </c>
    </row>
    <row r="351" spans="1:1" x14ac:dyDescent="0.25">
      <c r="A351" t="s">
        <v>198</v>
      </c>
    </row>
    <row r="352" spans="1:1" x14ac:dyDescent="0.25">
      <c r="A352" t="s">
        <v>17</v>
      </c>
    </row>
    <row r="353" spans="1:1" x14ac:dyDescent="0.25">
      <c r="A353" t="s">
        <v>170</v>
      </c>
    </row>
    <row r="354" spans="1:1" x14ac:dyDescent="0.25">
      <c r="A354" t="s">
        <v>37</v>
      </c>
    </row>
    <row r="355" spans="1:1" x14ac:dyDescent="0.25">
      <c r="A355" t="s">
        <v>38</v>
      </c>
    </row>
    <row r="357" spans="1:1" x14ac:dyDescent="0.25">
      <c r="A357" t="s">
        <v>17</v>
      </c>
    </row>
    <row r="358" spans="1:1" x14ac:dyDescent="0.25">
      <c r="A358" t="s">
        <v>199</v>
      </c>
    </row>
    <row r="359" spans="1:1" x14ac:dyDescent="0.25">
      <c r="A359" t="s">
        <v>17</v>
      </c>
    </row>
    <row r="360" spans="1:1" x14ac:dyDescent="0.25">
      <c r="A360" t="s">
        <v>200</v>
      </c>
    </row>
    <row r="361" spans="1:1" x14ac:dyDescent="0.25">
      <c r="A361" t="s">
        <v>201</v>
      </c>
    </row>
    <row r="362" spans="1:1" x14ac:dyDescent="0.25">
      <c r="A362" t="s">
        <v>202</v>
      </c>
    </row>
    <row r="363" spans="1:1" x14ac:dyDescent="0.25">
      <c r="A363" t="s">
        <v>203</v>
      </c>
    </row>
    <row r="364" spans="1:1" x14ac:dyDescent="0.25">
      <c r="A364" t="s">
        <v>204</v>
      </c>
    </row>
    <row r="365" spans="1:1" x14ac:dyDescent="0.25">
      <c r="A365" t="e">
        <f>- Consider neutral loss Peaks for CID And HCD:  Automatic</f>
        <v>#NAME?</v>
      </c>
    </row>
    <row r="366" spans="1:1" x14ac:dyDescent="0.25">
      <c r="A366" t="s">
        <v>205</v>
      </c>
    </row>
    <row r="367" spans="1:1" x14ac:dyDescent="0.25">
      <c r="A367" t="s">
        <v>206</v>
      </c>
    </row>
    <row r="369" spans="1:2" x14ac:dyDescent="0.25">
      <c r="A369" t="s">
        <v>207</v>
      </c>
    </row>
    <row r="370" spans="1:2" x14ac:dyDescent="0.25">
      <c r="A370" t="s">
        <v>208</v>
      </c>
    </row>
    <row r="371" spans="1:2" x14ac:dyDescent="0.25">
      <c r="A371" t="s">
        <v>209</v>
      </c>
    </row>
    <row r="373" spans="1:2" x14ac:dyDescent="0.25">
      <c r="A373" t="s">
        <v>210</v>
      </c>
    </row>
    <row r="374" spans="1:2" x14ac:dyDescent="0.25">
      <c r="A374" t="s">
        <v>211</v>
      </c>
    </row>
    <row r="375" spans="1:2" x14ac:dyDescent="0.25">
      <c r="B375" t="s">
        <v>212</v>
      </c>
    </row>
    <row r="376" spans="1:2" x14ac:dyDescent="0.25">
      <c r="B376" t="s">
        <v>213</v>
      </c>
    </row>
    <row r="377" spans="1:2" x14ac:dyDescent="0.25">
      <c r="B377" t="s">
        <v>214</v>
      </c>
    </row>
    <row r="378" spans="1:2" x14ac:dyDescent="0.25">
      <c r="B378" t="s">
        <v>215</v>
      </c>
    </row>
    <row r="379" spans="1:2" x14ac:dyDescent="0.25">
      <c r="B379" t="s">
        <v>216</v>
      </c>
    </row>
    <row r="380" spans="1:2" x14ac:dyDescent="0.25">
      <c r="B380" t="s">
        <v>217</v>
      </c>
    </row>
    <row r="381" spans="1:2" x14ac:dyDescent="0.25">
      <c r="B381" t="s">
        <v>218</v>
      </c>
    </row>
    <row r="382" spans="1:2" x14ac:dyDescent="0.25">
      <c r="B382" t="s">
        <v>219</v>
      </c>
    </row>
    <row r="383" spans="1:2" x14ac:dyDescent="0.25">
      <c r="B383" t="s">
        <v>220</v>
      </c>
    </row>
    <row r="384" spans="1:2" x14ac:dyDescent="0.25">
      <c r="B384" t="s">
        <v>221</v>
      </c>
    </row>
    <row r="385" spans="2:2" x14ac:dyDescent="0.25">
      <c r="B385" t="s">
        <v>222</v>
      </c>
    </row>
    <row r="386" spans="2:2" x14ac:dyDescent="0.25">
      <c r="B386" t="s">
        <v>223</v>
      </c>
    </row>
    <row r="387" spans="2:2" x14ac:dyDescent="0.25">
      <c r="B387" t="s">
        <v>216</v>
      </c>
    </row>
    <row r="388" spans="2:2" x14ac:dyDescent="0.25">
      <c r="B388" t="s">
        <v>224</v>
      </c>
    </row>
    <row r="389" spans="2:2" x14ac:dyDescent="0.25">
      <c r="B389" t="s">
        <v>225</v>
      </c>
    </row>
    <row r="390" spans="2:2" x14ac:dyDescent="0.25">
      <c r="B390" t="s">
        <v>226</v>
      </c>
    </row>
    <row r="391" spans="2:2" x14ac:dyDescent="0.25">
      <c r="B391" t="s">
        <v>227</v>
      </c>
    </row>
    <row r="392" spans="2:2" x14ac:dyDescent="0.25">
      <c r="B392" t="s">
        <v>228</v>
      </c>
    </row>
    <row r="393" spans="2:2" x14ac:dyDescent="0.25">
      <c r="B393" t="s">
        <v>229</v>
      </c>
    </row>
    <row r="394" spans="2:2" x14ac:dyDescent="0.25">
      <c r="B394" t="s">
        <v>230</v>
      </c>
    </row>
    <row r="396" spans="2:2" x14ac:dyDescent="0.25">
      <c r="B396" t="s">
        <v>231</v>
      </c>
    </row>
    <row r="397" spans="2:2" x14ac:dyDescent="0.25">
      <c r="B397" t="s">
        <v>232</v>
      </c>
    </row>
    <row r="398" spans="2:2" x14ac:dyDescent="0.25">
      <c r="B398" t="s">
        <v>233</v>
      </c>
    </row>
    <row r="399" spans="2:2" x14ac:dyDescent="0.25">
      <c r="B399" t="s">
        <v>234</v>
      </c>
    </row>
    <row r="400" spans="2:2" x14ac:dyDescent="0.25">
      <c r="B400" t="s">
        <v>235</v>
      </c>
    </row>
    <row r="401" spans="2:2" x14ac:dyDescent="0.25">
      <c r="B401" t="s">
        <v>236</v>
      </c>
    </row>
    <row r="402" spans="2:2" x14ac:dyDescent="0.25">
      <c r="B402" t="s">
        <v>237</v>
      </c>
    </row>
    <row r="404" spans="2:2" x14ac:dyDescent="0.25">
      <c r="B404" t="s">
        <v>220</v>
      </c>
    </row>
    <row r="405" spans="2:2" x14ac:dyDescent="0.25">
      <c r="B405" t="s">
        <v>238</v>
      </c>
    </row>
    <row r="406" spans="2:2" x14ac:dyDescent="0.25">
      <c r="B406" t="s">
        <v>239</v>
      </c>
    </row>
    <row r="407" spans="2:2" x14ac:dyDescent="0.25">
      <c r="B407" t="s">
        <v>216</v>
      </c>
    </row>
    <row r="408" spans="2:2" x14ac:dyDescent="0.25">
      <c r="B408" t="s">
        <v>240</v>
      </c>
    </row>
    <row r="409" spans="2:2" x14ac:dyDescent="0.25">
      <c r="B409" t="s">
        <v>241</v>
      </c>
    </row>
    <row r="410" spans="2:2" x14ac:dyDescent="0.25">
      <c r="B410" t="s">
        <v>242</v>
      </c>
    </row>
    <row r="411" spans="2:2" x14ac:dyDescent="0.25">
      <c r="B411" t="s">
        <v>243</v>
      </c>
    </row>
    <row r="412" spans="2:2" x14ac:dyDescent="0.25">
      <c r="B412" t="s">
        <v>236</v>
      </c>
    </row>
    <row r="413" spans="2:2" x14ac:dyDescent="0.25">
      <c r="B413" t="s">
        <v>237</v>
      </c>
    </row>
    <row r="414" spans="2:2" x14ac:dyDescent="0.25">
      <c r="B414" t="s">
        <v>244</v>
      </c>
    </row>
    <row r="416" spans="2:2" x14ac:dyDescent="0.25">
      <c r="B416" t="s">
        <v>220</v>
      </c>
    </row>
    <row r="417" spans="2:2" x14ac:dyDescent="0.25">
      <c r="B417" t="s">
        <v>245</v>
      </c>
    </row>
    <row r="418" spans="2:2" x14ac:dyDescent="0.25">
      <c r="B418" t="s">
        <v>246</v>
      </c>
    </row>
    <row r="419" spans="2:2" x14ac:dyDescent="0.25">
      <c r="B419" t="s">
        <v>247</v>
      </c>
    </row>
    <row r="420" spans="2:2" x14ac:dyDescent="0.25">
      <c r="B420" t="s">
        <v>248</v>
      </c>
    </row>
    <row r="421" spans="2:2" x14ac:dyDescent="0.25">
      <c r="B421" t="s">
        <v>249</v>
      </c>
    </row>
    <row r="422" spans="2:2" x14ac:dyDescent="0.25">
      <c r="B422" t="s">
        <v>216</v>
      </c>
    </row>
    <row r="423" spans="2:2" x14ac:dyDescent="0.25">
      <c r="B423" t="s">
        <v>250</v>
      </c>
    </row>
    <row r="424" spans="2:2" x14ac:dyDescent="0.25">
      <c r="B424" t="s">
        <v>251</v>
      </c>
    </row>
    <row r="425" spans="2:2" x14ac:dyDescent="0.25">
      <c r="B425" t="s">
        <v>252</v>
      </c>
    </row>
    <row r="426" spans="2:2" x14ac:dyDescent="0.25">
      <c r="B426" t="s">
        <v>253</v>
      </c>
    </row>
    <row r="427" spans="2:2" x14ac:dyDescent="0.25">
      <c r="B427" t="s">
        <v>254</v>
      </c>
    </row>
    <row r="428" spans="2:2" x14ac:dyDescent="0.25">
      <c r="B428" t="s">
        <v>220</v>
      </c>
    </row>
    <row r="429" spans="2:2" x14ac:dyDescent="0.25">
      <c r="B429" t="s">
        <v>255</v>
      </c>
    </row>
    <row r="430" spans="2:2" x14ac:dyDescent="0.25">
      <c r="B430" t="s">
        <v>256</v>
      </c>
    </row>
    <row r="431" spans="2:2" x14ac:dyDescent="0.25">
      <c r="B431" t="s">
        <v>216</v>
      </c>
    </row>
    <row r="432" spans="2:2" x14ac:dyDescent="0.25">
      <c r="B432" t="s">
        <v>257</v>
      </c>
    </row>
    <row r="433" spans="2:2" x14ac:dyDescent="0.25">
      <c r="B433" t="s">
        <v>258</v>
      </c>
    </row>
    <row r="435" spans="2:2" x14ac:dyDescent="0.25">
      <c r="B435" t="s">
        <v>259</v>
      </c>
    </row>
    <row r="436" spans="2:2" x14ac:dyDescent="0.25">
      <c r="B436" t="s">
        <v>260</v>
      </c>
    </row>
    <row r="437" spans="2:2" x14ac:dyDescent="0.25">
      <c r="B437" t="s">
        <v>261</v>
      </c>
    </row>
    <row r="438" spans="2:2" x14ac:dyDescent="0.25">
      <c r="B438" t="s">
        <v>258</v>
      </c>
    </row>
    <row r="440" spans="2:2" x14ac:dyDescent="0.25">
      <c r="B440" t="s">
        <v>262</v>
      </c>
    </row>
    <row r="441" spans="2:2" x14ac:dyDescent="0.25">
      <c r="B441" t="s">
        <v>263</v>
      </c>
    </row>
    <row r="442" spans="2:2" x14ac:dyDescent="0.25">
      <c r="B442" t="s">
        <v>264</v>
      </c>
    </row>
    <row r="443" spans="2:2" x14ac:dyDescent="0.25">
      <c r="B443" t="s">
        <v>265</v>
      </c>
    </row>
    <row r="444" spans="2:2" x14ac:dyDescent="0.25">
      <c r="B444" t="s">
        <v>230</v>
      </c>
    </row>
    <row r="445" spans="2:2" x14ac:dyDescent="0.25">
      <c r="B445" t="s">
        <v>266</v>
      </c>
    </row>
    <row r="446" spans="2:2" x14ac:dyDescent="0.25">
      <c r="B446" t="s">
        <v>267</v>
      </c>
    </row>
    <row r="447" spans="2:2" x14ac:dyDescent="0.25">
      <c r="B447" t="s">
        <v>268</v>
      </c>
    </row>
    <row r="448" spans="2:2" x14ac:dyDescent="0.25">
      <c r="B448" t="s">
        <v>269</v>
      </c>
    </row>
    <row r="449" spans="1:2" x14ac:dyDescent="0.25">
      <c r="B449" t="s">
        <v>270</v>
      </c>
    </row>
    <row r="450" spans="1:2" x14ac:dyDescent="0.25">
      <c r="B450" t="s">
        <v>271</v>
      </c>
    </row>
    <row r="451" spans="1:2" x14ac:dyDescent="0.25">
      <c r="B451" t="s">
        <v>272</v>
      </c>
    </row>
    <row r="453" spans="1:2" x14ac:dyDescent="0.25">
      <c r="A453" t="s">
        <v>2</v>
      </c>
    </row>
    <row r="454" spans="1:2" x14ac:dyDescent="0.25">
      <c r="A454" t="s">
        <v>273</v>
      </c>
    </row>
    <row r="455" spans="1:2" x14ac:dyDescent="0.25">
      <c r="A455" t="s">
        <v>2</v>
      </c>
    </row>
    <row r="456" spans="1:2" x14ac:dyDescent="0.25">
      <c r="A456" t="s">
        <v>274</v>
      </c>
    </row>
    <row r="457" spans="1:2" x14ac:dyDescent="0.25">
      <c r="A457" t="s">
        <v>275</v>
      </c>
    </row>
    <row r="458" spans="1:2" x14ac:dyDescent="0.25">
      <c r="A458" t="s">
        <v>13</v>
      </c>
    </row>
    <row r="459" spans="1:2" x14ac:dyDescent="0.25">
      <c r="A459" t="s">
        <v>89</v>
      </c>
    </row>
    <row r="460" spans="1:2" x14ac:dyDescent="0.25">
      <c r="A460" t="s">
        <v>276</v>
      </c>
    </row>
    <row r="461" spans="1:2" x14ac:dyDescent="0.25">
      <c r="A461" t="s">
        <v>16</v>
      </c>
    </row>
    <row r="464" spans="1:2" x14ac:dyDescent="0.25">
      <c r="A464" t="s">
        <v>17</v>
      </c>
    </row>
    <row r="465" spans="1:1" x14ac:dyDescent="0.25">
      <c r="A465" t="s">
        <v>18</v>
      </c>
    </row>
    <row r="466" spans="1:1" x14ac:dyDescent="0.25">
      <c r="A466" t="s">
        <v>17</v>
      </c>
    </row>
    <row r="468" spans="1:1" x14ac:dyDescent="0.25">
      <c r="A468" t="s">
        <v>90</v>
      </c>
    </row>
    <row r="469" spans="1:1" x14ac:dyDescent="0.25">
      <c r="A469" t="s">
        <v>91</v>
      </c>
    </row>
    <row r="470" spans="1:1" x14ac:dyDescent="0.25">
      <c r="A470" t="s">
        <v>92</v>
      </c>
    </row>
    <row r="471" spans="1:1" x14ac:dyDescent="0.25">
      <c r="A471" t="s">
        <v>93</v>
      </c>
    </row>
    <row r="472" spans="1:1" x14ac:dyDescent="0.25">
      <c r="A472" t="s">
        <v>94</v>
      </c>
    </row>
    <row r="473" spans="1:1" x14ac:dyDescent="0.25">
      <c r="A473" t="s">
        <v>95</v>
      </c>
    </row>
    <row r="474" spans="1:1" x14ac:dyDescent="0.25">
      <c r="A474" t="s">
        <v>96</v>
      </c>
    </row>
    <row r="475" spans="1:1" x14ac:dyDescent="0.25">
      <c r="A475" t="s">
        <v>97</v>
      </c>
    </row>
    <row r="476" spans="1:1" x14ac:dyDescent="0.25">
      <c r="A476" t="s">
        <v>98</v>
      </c>
    </row>
    <row r="478" spans="1:1" x14ac:dyDescent="0.25">
      <c r="A478" t="s">
        <v>17</v>
      </c>
    </row>
    <row r="479" spans="1:1" x14ac:dyDescent="0.25">
      <c r="A479" t="s">
        <v>99</v>
      </c>
    </row>
    <row r="480" spans="1:1" x14ac:dyDescent="0.25">
      <c r="A480" t="s">
        <v>17</v>
      </c>
    </row>
    <row r="481" spans="1:1" x14ac:dyDescent="0.25">
      <c r="A481" t="s">
        <v>100</v>
      </c>
    </row>
    <row r="482" spans="1:1" x14ac:dyDescent="0.25">
      <c r="A482" t="e">
        <f ca="1">- File Name(s):'C':\Users\owner\Documents\Think20\PROTEOME_RAW_FILES\Samples7_Thru_12\Samples7Thru12_T1_T6_HF_ Concatenated\Rerun_Concatenated_Final_Batch_150ms\TFraction_rerun_QEHF_150ms_fill_F11.raw</f>
        <v>#NAME?</v>
      </c>
    </row>
    <row r="484" spans="1:1" x14ac:dyDescent="0.25">
      <c r="A484" t="s">
        <v>17</v>
      </c>
    </row>
    <row r="485" spans="1:1" x14ac:dyDescent="0.25">
      <c r="A485" t="s">
        <v>101</v>
      </c>
    </row>
    <row r="486" spans="1:1" x14ac:dyDescent="0.25">
      <c r="A486" t="s">
        <v>17</v>
      </c>
    </row>
    <row r="487" spans="1:1" x14ac:dyDescent="0.25">
      <c r="A487" t="s">
        <v>102</v>
      </c>
    </row>
    <row r="488" spans="1:1" x14ac:dyDescent="0.25">
      <c r="A488" t="e">
        <f>- Precursor Selection:  Use MS1 Precursor</f>
        <v>#NAME?</v>
      </c>
    </row>
    <row r="489" spans="1:1" x14ac:dyDescent="0.25">
      <c r="A489" t="s">
        <v>103</v>
      </c>
    </row>
    <row r="490" spans="1:1" x14ac:dyDescent="0.25">
      <c r="A490" t="s">
        <v>104</v>
      </c>
    </row>
    <row r="492" spans="1:1" x14ac:dyDescent="0.25">
      <c r="A492" t="s">
        <v>105</v>
      </c>
    </row>
    <row r="493" spans="1:1" x14ac:dyDescent="0.25">
      <c r="A493" t="s">
        <v>106</v>
      </c>
    </row>
    <row r="494" spans="1:1" x14ac:dyDescent="0.25">
      <c r="A494" t="s">
        <v>107</v>
      </c>
    </row>
    <row r="495" spans="1:1" x14ac:dyDescent="0.25">
      <c r="A495" t="s">
        <v>108</v>
      </c>
    </row>
    <row r="496" spans="1:1" x14ac:dyDescent="0.25">
      <c r="A496" t="s">
        <v>109</v>
      </c>
    </row>
    <row r="497" spans="1:1" x14ac:dyDescent="0.25">
      <c r="A497" t="s">
        <v>110</v>
      </c>
    </row>
    <row r="498" spans="1:1" x14ac:dyDescent="0.25">
      <c r="A498" t="s">
        <v>111</v>
      </c>
    </row>
    <row r="499" spans="1:1" x14ac:dyDescent="0.25">
      <c r="A499" t="s">
        <v>112</v>
      </c>
    </row>
    <row r="500" spans="1:1" x14ac:dyDescent="0.25">
      <c r="A500" t="s">
        <v>113</v>
      </c>
    </row>
    <row r="501" spans="1:1" x14ac:dyDescent="0.25">
      <c r="A501" t="s">
        <v>114</v>
      </c>
    </row>
    <row r="502" spans="1:1" x14ac:dyDescent="0.25">
      <c r="A502" t="s">
        <v>115</v>
      </c>
    </row>
    <row r="504" spans="1:1" x14ac:dyDescent="0.25">
      <c r="A504" t="s">
        <v>116</v>
      </c>
    </row>
    <row r="505" spans="1:1" x14ac:dyDescent="0.25">
      <c r="A505" t="e">
        <f>- MS Order:  Is Not MS1</f>
        <v>#NAME?</v>
      </c>
    </row>
    <row r="506" spans="1:1" x14ac:dyDescent="0.25">
      <c r="A506" t="s">
        <v>117</v>
      </c>
    </row>
    <row r="507" spans="1:1" x14ac:dyDescent="0.25">
      <c r="A507" t="s">
        <v>118</v>
      </c>
    </row>
    <row r="508" spans="1:1" x14ac:dyDescent="0.25">
      <c r="A508" t="e">
        <f>- Scan Type:  Is Full</f>
        <v>#NAME?</v>
      </c>
    </row>
    <row r="510" spans="1:1" x14ac:dyDescent="0.25">
      <c r="A510" t="s">
        <v>119</v>
      </c>
    </row>
    <row r="511" spans="1:1" x14ac:dyDescent="0.25">
      <c r="A511" t="s">
        <v>120</v>
      </c>
    </row>
    <row r="513" spans="1:1" x14ac:dyDescent="0.25">
      <c r="A513" t="s">
        <v>121</v>
      </c>
    </row>
    <row r="514" spans="1:1" x14ac:dyDescent="0.25">
      <c r="A514" t="e">
        <f>- Unrecognized Charge Replacements:  Automatic</f>
        <v>#NAME?</v>
      </c>
    </row>
    <row r="515" spans="1:1" x14ac:dyDescent="0.25">
      <c r="A515" t="e">
        <f>- Unrecognized Mass Analyzer Replacements:  ITMS</f>
        <v>#NAME?</v>
      </c>
    </row>
    <row r="516" spans="1:1" x14ac:dyDescent="0.25">
      <c r="A516" t="e">
        <f>- Unrecognized MS Order Replacements:  MS2</f>
        <v>#NAME?</v>
      </c>
    </row>
    <row r="517" spans="1:1" x14ac:dyDescent="0.25">
      <c r="A517" t="e">
        <f>- Unrecognized Activation Type Replacements:  CID</f>
        <v>#NAME?</v>
      </c>
    </row>
    <row r="518" spans="1:1" x14ac:dyDescent="0.25">
      <c r="A518" t="s">
        <v>122</v>
      </c>
    </row>
    <row r="519" spans="1:1" x14ac:dyDescent="0.25">
      <c r="A519" t="s">
        <v>123</v>
      </c>
    </row>
    <row r="520" spans="1:1" x14ac:dyDescent="0.25">
      <c r="A520" t="s">
        <v>124</v>
      </c>
    </row>
    <row r="522" spans="1:1" x14ac:dyDescent="0.25">
      <c r="A522" t="s">
        <v>125</v>
      </c>
    </row>
    <row r="523" spans="1:1" x14ac:dyDescent="0.25">
      <c r="A523" t="s">
        <v>126</v>
      </c>
    </row>
    <row r="524" spans="1:1" x14ac:dyDescent="0.25">
      <c r="A524" t="s">
        <v>127</v>
      </c>
    </row>
    <row r="526" spans="1:1" x14ac:dyDescent="0.25">
      <c r="A526" t="s">
        <v>17</v>
      </c>
    </row>
    <row r="527" spans="1:1" x14ac:dyDescent="0.25">
      <c r="A527" t="s">
        <v>128</v>
      </c>
    </row>
    <row r="528" spans="1:1" x14ac:dyDescent="0.25">
      <c r="A528" t="s">
        <v>17</v>
      </c>
    </row>
    <row r="529" spans="1:1" x14ac:dyDescent="0.25">
      <c r="A529" t="s">
        <v>102</v>
      </c>
    </row>
    <row r="530" spans="1:1" x14ac:dyDescent="0.25">
      <c r="A530" t="s">
        <v>129</v>
      </c>
    </row>
    <row r="531" spans="1:1" x14ac:dyDescent="0.25">
      <c r="A531" t="e">
        <f>- Select DeIsotoping Method:  standard</f>
        <v>#NAME?</v>
      </c>
    </row>
    <row r="532" spans="1:1" x14ac:dyDescent="0.25">
      <c r="A532" t="s">
        <v>130</v>
      </c>
    </row>
    <row r="533" spans="1:1" x14ac:dyDescent="0.25">
      <c r="A533" t="s">
        <v>131</v>
      </c>
    </row>
    <row r="534" spans="1:1" x14ac:dyDescent="0.25">
      <c r="A534" t="s">
        <v>132</v>
      </c>
    </row>
    <row r="535" spans="1:1" x14ac:dyDescent="0.25">
      <c r="A535" t="s">
        <v>133</v>
      </c>
    </row>
    <row r="536" spans="1:1" x14ac:dyDescent="0.25">
      <c r="A536" t="s">
        <v>134</v>
      </c>
    </row>
    <row r="537" spans="1:1" x14ac:dyDescent="0.25">
      <c r="A537" t="e">
        <f>- Select Charge-Deconvolution Method:  standard</f>
        <v>#NAME?</v>
      </c>
    </row>
    <row r="539" spans="1:1" x14ac:dyDescent="0.25">
      <c r="A539" t="s">
        <v>135</v>
      </c>
    </row>
    <row r="540" spans="1:1" x14ac:dyDescent="0.25">
      <c r="A540" t="s">
        <v>136</v>
      </c>
    </row>
    <row r="541" spans="1:1" x14ac:dyDescent="0.25">
      <c r="A541" t="s">
        <v>137</v>
      </c>
    </row>
    <row r="542" spans="1:1" x14ac:dyDescent="0.25">
      <c r="A542" t="s">
        <v>138</v>
      </c>
    </row>
    <row r="543" spans="1:1" x14ac:dyDescent="0.25">
      <c r="A543" t="s">
        <v>139</v>
      </c>
    </row>
    <row r="544" spans="1:1" x14ac:dyDescent="0.25">
      <c r="A544" t="s">
        <v>140</v>
      </c>
    </row>
    <row r="546" spans="1:1" x14ac:dyDescent="0.25">
      <c r="A546" t="s">
        <v>141</v>
      </c>
    </row>
    <row r="547" spans="1:1" x14ac:dyDescent="0.25">
      <c r="A547" t="s">
        <v>142</v>
      </c>
    </row>
    <row r="548" spans="1:1" x14ac:dyDescent="0.25">
      <c r="A548" t="s">
        <v>143</v>
      </c>
    </row>
    <row r="549" spans="1:1" x14ac:dyDescent="0.25">
      <c r="A549" t="s">
        <v>144</v>
      </c>
    </row>
    <row r="550" spans="1:1" x14ac:dyDescent="0.25">
      <c r="A550" t="s">
        <v>145</v>
      </c>
    </row>
    <row r="551" spans="1:1" x14ac:dyDescent="0.25">
      <c r="A551" t="s">
        <v>146</v>
      </c>
    </row>
    <row r="552" spans="1:1" x14ac:dyDescent="0.25">
      <c r="A552" t="s">
        <v>147</v>
      </c>
    </row>
    <row r="553" spans="1:1" x14ac:dyDescent="0.25">
      <c r="A553" t="s">
        <v>148</v>
      </c>
    </row>
    <row r="554" spans="1:1" x14ac:dyDescent="0.25">
      <c r="A554" t="s">
        <v>149</v>
      </c>
    </row>
    <row r="555" spans="1:1" x14ac:dyDescent="0.25">
      <c r="A555" t="s">
        <v>150</v>
      </c>
    </row>
    <row r="556" spans="1:1" x14ac:dyDescent="0.25">
      <c r="A556" t="s">
        <v>151</v>
      </c>
    </row>
    <row r="558" spans="1:1" x14ac:dyDescent="0.25">
      <c r="A558" t="s">
        <v>17</v>
      </c>
    </row>
    <row r="559" spans="1:1" x14ac:dyDescent="0.25">
      <c r="A559" t="s">
        <v>152</v>
      </c>
    </row>
    <row r="560" spans="1:1" x14ac:dyDescent="0.25">
      <c r="A560" t="s">
        <v>17</v>
      </c>
    </row>
    <row r="561" spans="1:1" x14ac:dyDescent="0.25">
      <c r="A561" t="s">
        <v>153</v>
      </c>
    </row>
    <row r="562" spans="1:1" x14ac:dyDescent="0.25">
      <c r="A562" t="s">
        <v>154</v>
      </c>
    </row>
    <row r="563" spans="1:1" x14ac:dyDescent="0.25">
      <c r="A563" t="s">
        <v>155</v>
      </c>
    </row>
    <row r="564" spans="1:1" x14ac:dyDescent="0.25">
      <c r="A564" t="s">
        <v>156</v>
      </c>
    </row>
    <row r="566" spans="1:1" x14ac:dyDescent="0.25">
      <c r="A566" t="s">
        <v>17</v>
      </c>
    </row>
    <row r="567" spans="1:1" x14ac:dyDescent="0.25">
      <c r="A567" t="s">
        <v>157</v>
      </c>
    </row>
    <row r="568" spans="1:1" x14ac:dyDescent="0.25">
      <c r="A568" t="s">
        <v>17</v>
      </c>
    </row>
    <row r="569" spans="1:1" x14ac:dyDescent="0.25">
      <c r="A569" t="s">
        <v>158</v>
      </c>
    </row>
    <row r="570" spans="1:1" x14ac:dyDescent="0.25">
      <c r="A570" t="s">
        <v>159</v>
      </c>
    </row>
    <row r="571" spans="1:1" x14ac:dyDescent="0.25">
      <c r="A571" t="s">
        <v>160</v>
      </c>
    </row>
    <row r="572" spans="1:1" x14ac:dyDescent="0.25">
      <c r="A572" t="s">
        <v>154</v>
      </c>
    </row>
    <row r="573" spans="1:1" x14ac:dyDescent="0.25">
      <c r="A573" t="s">
        <v>161</v>
      </c>
    </row>
    <row r="574" spans="1:1" x14ac:dyDescent="0.25">
      <c r="A574" t="e">
        <f>- Reporter Ion File Selection:('C'):\Users\owner\Documents\Think20\PROTEOME_RAW_FILES\SugarQB_analysisT20\GlycoReporters.txt</f>
        <v>#NAME?</v>
      </c>
    </row>
    <row r="576" spans="1:1" x14ac:dyDescent="0.25">
      <c r="A576" t="s">
        <v>17</v>
      </c>
    </row>
    <row r="577" spans="1:2" x14ac:dyDescent="0.25">
      <c r="A577" t="s">
        <v>162</v>
      </c>
    </row>
    <row r="578" spans="1:2" x14ac:dyDescent="0.25">
      <c r="A578" t="s">
        <v>17</v>
      </c>
    </row>
    <row r="579" spans="1:2" x14ac:dyDescent="0.25">
      <c r="A579" t="s">
        <v>163</v>
      </c>
    </row>
    <row r="580" spans="1:2" x14ac:dyDescent="0.25">
      <c r="A580" t="s">
        <v>164</v>
      </c>
    </row>
    <row r="581" spans="1:2" x14ac:dyDescent="0.25">
      <c r="A581" t="s">
        <v>154</v>
      </c>
    </row>
    <row r="582" spans="1:2" x14ac:dyDescent="0.25">
      <c r="A582" t="s">
        <v>161</v>
      </c>
    </row>
    <row r="583" spans="1:2" x14ac:dyDescent="0.25">
      <c r="A583" t="s">
        <v>160</v>
      </c>
    </row>
    <row r="584" spans="1:2" x14ac:dyDescent="0.25">
      <c r="A584" t="s">
        <v>165</v>
      </c>
    </row>
    <row r="585" spans="1:2" x14ac:dyDescent="0.25">
      <c r="B585">
        <v>1</v>
      </c>
    </row>
    <row r="586" spans="1:2" x14ac:dyDescent="0.25">
      <c r="B586">
        <v>10</v>
      </c>
    </row>
    <row r="587" spans="1:2" x14ac:dyDescent="0.25">
      <c r="B587">
        <v>2</v>
      </c>
    </row>
    <row r="588" spans="1:2" x14ac:dyDescent="0.25">
      <c r="B588">
        <v>3</v>
      </c>
    </row>
    <row r="589" spans="1:2" x14ac:dyDescent="0.25">
      <c r="B589">
        <v>4</v>
      </c>
    </row>
    <row r="590" spans="1:2" x14ac:dyDescent="0.25">
      <c r="B590">
        <v>5</v>
      </c>
    </row>
    <row r="591" spans="1:2" x14ac:dyDescent="0.25">
      <c r="B591">
        <v>6</v>
      </c>
    </row>
    <row r="592" spans="1:2" x14ac:dyDescent="0.25">
      <c r="B592">
        <v>7</v>
      </c>
    </row>
    <row r="593" spans="1:2" x14ac:dyDescent="0.25">
      <c r="B593">
        <v>8</v>
      </c>
    </row>
    <row r="594" spans="1:2" x14ac:dyDescent="0.25">
      <c r="B594">
        <v>9</v>
      </c>
    </row>
    <row r="595" spans="1:2" x14ac:dyDescent="0.25">
      <c r="A595" t="s">
        <v>166</v>
      </c>
    </row>
    <row r="596" spans="1:2" x14ac:dyDescent="0.25">
      <c r="A596" t="s">
        <v>167</v>
      </c>
    </row>
    <row r="597" spans="1:2" x14ac:dyDescent="0.25">
      <c r="A597" t="s">
        <v>168</v>
      </c>
    </row>
    <row r="599" spans="1:2" x14ac:dyDescent="0.25">
      <c r="A599" t="s">
        <v>17</v>
      </c>
    </row>
    <row r="600" spans="1:2" x14ac:dyDescent="0.25">
      <c r="A600" t="s">
        <v>169</v>
      </c>
    </row>
    <row r="601" spans="1:2" x14ac:dyDescent="0.25">
      <c r="A601" t="s">
        <v>17</v>
      </c>
    </row>
    <row r="602" spans="1:2" x14ac:dyDescent="0.25">
      <c r="A602" t="s">
        <v>170</v>
      </c>
    </row>
    <row r="603" spans="1:2" x14ac:dyDescent="0.25">
      <c r="A603" t="s">
        <v>171</v>
      </c>
    </row>
    <row r="604" spans="1:2" x14ac:dyDescent="0.25">
      <c r="B604" t="s">
        <v>172</v>
      </c>
    </row>
    <row r="605" spans="1:2" x14ac:dyDescent="0.25">
      <c r="B605" t="s">
        <v>173</v>
      </c>
    </row>
    <row r="606" spans="1:2" x14ac:dyDescent="0.25">
      <c r="B606" t="s">
        <v>174</v>
      </c>
    </row>
    <row r="607" spans="1:2" x14ac:dyDescent="0.25">
      <c r="A607" t="s">
        <v>175</v>
      </c>
    </row>
    <row r="608" spans="1:2" x14ac:dyDescent="0.25">
      <c r="A608" t="s">
        <v>176</v>
      </c>
    </row>
    <row r="609" spans="1:1" x14ac:dyDescent="0.25">
      <c r="A609" t="s">
        <v>177</v>
      </c>
    </row>
    <row r="610" spans="1:1" x14ac:dyDescent="0.25">
      <c r="A610" t="s">
        <v>178</v>
      </c>
    </row>
    <row r="612" spans="1:1" x14ac:dyDescent="0.25">
      <c r="A612" t="s">
        <v>179</v>
      </c>
    </row>
    <row r="613" spans="1:1" x14ac:dyDescent="0.25">
      <c r="A613" t="s">
        <v>180</v>
      </c>
    </row>
    <row r="615" spans="1:1" x14ac:dyDescent="0.25">
      <c r="A615" t="s">
        <v>181</v>
      </c>
    </row>
    <row r="616" spans="1:1" x14ac:dyDescent="0.25">
      <c r="A616" t="s">
        <v>182</v>
      </c>
    </row>
    <row r="617" spans="1:1" x14ac:dyDescent="0.25">
      <c r="A617" t="s">
        <v>183</v>
      </c>
    </row>
    <row r="619" spans="1:1" x14ac:dyDescent="0.25">
      <c r="A619" t="s">
        <v>184</v>
      </c>
    </row>
    <row r="620" spans="1:1" x14ac:dyDescent="0.25">
      <c r="A620" t="s">
        <v>185</v>
      </c>
    </row>
    <row r="621" spans="1:1" x14ac:dyDescent="0.25">
      <c r="A621" t="s">
        <v>186</v>
      </c>
    </row>
    <row r="622" spans="1:1" x14ac:dyDescent="0.25">
      <c r="A622" t="s">
        <v>187</v>
      </c>
    </row>
    <row r="623" spans="1:1" x14ac:dyDescent="0.25">
      <c r="A623" t="s">
        <v>188</v>
      </c>
    </row>
    <row r="624" spans="1:1" x14ac:dyDescent="0.25">
      <c r="A624" t="s">
        <v>189</v>
      </c>
    </row>
    <row r="625" spans="1:1" x14ac:dyDescent="0.25">
      <c r="A625" t="e">
        <f>- Ion Settings:  b,y</f>
        <v>#NAME?</v>
      </c>
    </row>
    <row r="626" spans="1:1" x14ac:dyDescent="0.25">
      <c r="A626" t="s">
        <v>190</v>
      </c>
    </row>
    <row r="627" spans="1:1" x14ac:dyDescent="0.25">
      <c r="A627" t="s">
        <v>191</v>
      </c>
    </row>
    <row r="628" spans="1:1" x14ac:dyDescent="0.25">
      <c r="A628" t="s">
        <v>192</v>
      </c>
    </row>
    <row r="629" spans="1:1" x14ac:dyDescent="0.25">
      <c r="A629" t="s">
        <v>193</v>
      </c>
    </row>
    <row r="630" spans="1:1" x14ac:dyDescent="0.25">
      <c r="A630" t="s">
        <v>194</v>
      </c>
    </row>
    <row r="632" spans="1:1" x14ac:dyDescent="0.25">
      <c r="A632" t="s">
        <v>195</v>
      </c>
    </row>
    <row r="633" spans="1:1" x14ac:dyDescent="0.25">
      <c r="A633" t="s">
        <v>196</v>
      </c>
    </row>
    <row r="634" spans="1:1" x14ac:dyDescent="0.25">
      <c r="A634" t="s">
        <v>197</v>
      </c>
    </row>
    <row r="636" spans="1:1" x14ac:dyDescent="0.25">
      <c r="A636" t="s">
        <v>17</v>
      </c>
    </row>
    <row r="637" spans="1:1" x14ac:dyDescent="0.25">
      <c r="A637" t="s">
        <v>198</v>
      </c>
    </row>
    <row r="638" spans="1:1" x14ac:dyDescent="0.25">
      <c r="A638" t="s">
        <v>17</v>
      </c>
    </row>
    <row r="639" spans="1:1" x14ac:dyDescent="0.25">
      <c r="A639" t="s">
        <v>170</v>
      </c>
    </row>
    <row r="640" spans="1:1" x14ac:dyDescent="0.25">
      <c r="A640" t="s">
        <v>37</v>
      </c>
    </row>
    <row r="641" spans="1:1" x14ac:dyDescent="0.25">
      <c r="A641" t="s">
        <v>38</v>
      </c>
    </row>
    <row r="643" spans="1:1" x14ac:dyDescent="0.25">
      <c r="A643" t="s">
        <v>17</v>
      </c>
    </row>
    <row r="644" spans="1:1" x14ac:dyDescent="0.25">
      <c r="A644" t="s">
        <v>199</v>
      </c>
    </row>
    <row r="645" spans="1:1" x14ac:dyDescent="0.25">
      <c r="A645" t="s">
        <v>17</v>
      </c>
    </row>
    <row r="646" spans="1:1" x14ac:dyDescent="0.25">
      <c r="A646" t="s">
        <v>200</v>
      </c>
    </row>
    <row r="647" spans="1:1" x14ac:dyDescent="0.25">
      <c r="A647" t="s">
        <v>201</v>
      </c>
    </row>
    <row r="648" spans="1:1" x14ac:dyDescent="0.25">
      <c r="A648" t="s">
        <v>202</v>
      </c>
    </row>
    <row r="649" spans="1:1" x14ac:dyDescent="0.25">
      <c r="A649" t="s">
        <v>203</v>
      </c>
    </row>
    <row r="650" spans="1:1" x14ac:dyDescent="0.25">
      <c r="A650" t="s">
        <v>204</v>
      </c>
    </row>
    <row r="651" spans="1:1" x14ac:dyDescent="0.25">
      <c r="A651" t="e">
        <f>- Consider neutral loss Peaks for CID And HCD:  Automatic</f>
        <v>#NAME?</v>
      </c>
    </row>
    <row r="652" spans="1:1" x14ac:dyDescent="0.25">
      <c r="A652" t="s">
        <v>205</v>
      </c>
    </row>
    <row r="653" spans="1:1" x14ac:dyDescent="0.25">
      <c r="A653" t="s">
        <v>206</v>
      </c>
    </row>
    <row r="655" spans="1:1" x14ac:dyDescent="0.25">
      <c r="A655" t="s">
        <v>207</v>
      </c>
    </row>
    <row r="656" spans="1:1" x14ac:dyDescent="0.25">
      <c r="A656" t="s">
        <v>208</v>
      </c>
    </row>
    <row r="657" spans="1:2" x14ac:dyDescent="0.25">
      <c r="A657" t="s">
        <v>209</v>
      </c>
    </row>
    <row r="659" spans="1:2" x14ac:dyDescent="0.25">
      <c r="A659" t="s">
        <v>210</v>
      </c>
    </row>
    <row r="660" spans="1:2" x14ac:dyDescent="0.25">
      <c r="A660" t="s">
        <v>211</v>
      </c>
    </row>
    <row r="661" spans="1:2" x14ac:dyDescent="0.25">
      <c r="B661" t="s">
        <v>212</v>
      </c>
    </row>
    <row r="662" spans="1:2" x14ac:dyDescent="0.25">
      <c r="B662" t="s">
        <v>213</v>
      </c>
    </row>
    <row r="663" spans="1:2" x14ac:dyDescent="0.25">
      <c r="B663" t="s">
        <v>214</v>
      </c>
    </row>
    <row r="664" spans="1:2" x14ac:dyDescent="0.25">
      <c r="B664" t="s">
        <v>215</v>
      </c>
    </row>
    <row r="665" spans="1:2" x14ac:dyDescent="0.25">
      <c r="B665" t="s">
        <v>216</v>
      </c>
    </row>
    <row r="666" spans="1:2" x14ac:dyDescent="0.25">
      <c r="B666" t="s">
        <v>217</v>
      </c>
    </row>
    <row r="667" spans="1:2" x14ac:dyDescent="0.25">
      <c r="B667" t="s">
        <v>218</v>
      </c>
    </row>
    <row r="668" spans="1:2" x14ac:dyDescent="0.25">
      <c r="B668" t="s">
        <v>219</v>
      </c>
    </row>
    <row r="669" spans="1:2" x14ac:dyDescent="0.25">
      <c r="B669" t="s">
        <v>220</v>
      </c>
    </row>
    <row r="670" spans="1:2" x14ac:dyDescent="0.25">
      <c r="B670" t="s">
        <v>221</v>
      </c>
    </row>
    <row r="671" spans="1:2" x14ac:dyDescent="0.25">
      <c r="B671" t="s">
        <v>222</v>
      </c>
    </row>
    <row r="672" spans="1:2" x14ac:dyDescent="0.25">
      <c r="B672" t="s">
        <v>223</v>
      </c>
    </row>
    <row r="673" spans="2:2" x14ac:dyDescent="0.25">
      <c r="B673" t="s">
        <v>216</v>
      </c>
    </row>
    <row r="674" spans="2:2" x14ac:dyDescent="0.25">
      <c r="B674" t="s">
        <v>224</v>
      </c>
    </row>
    <row r="675" spans="2:2" x14ac:dyDescent="0.25">
      <c r="B675" t="s">
        <v>225</v>
      </c>
    </row>
    <row r="676" spans="2:2" x14ac:dyDescent="0.25">
      <c r="B676" t="s">
        <v>226</v>
      </c>
    </row>
    <row r="677" spans="2:2" x14ac:dyDescent="0.25">
      <c r="B677" t="s">
        <v>227</v>
      </c>
    </row>
    <row r="678" spans="2:2" x14ac:dyDescent="0.25">
      <c r="B678" t="s">
        <v>228</v>
      </c>
    </row>
    <row r="679" spans="2:2" x14ac:dyDescent="0.25">
      <c r="B679" t="s">
        <v>229</v>
      </c>
    </row>
    <row r="680" spans="2:2" x14ac:dyDescent="0.25">
      <c r="B680" t="s">
        <v>230</v>
      </c>
    </row>
    <row r="682" spans="2:2" x14ac:dyDescent="0.25">
      <c r="B682" t="s">
        <v>231</v>
      </c>
    </row>
    <row r="683" spans="2:2" x14ac:dyDescent="0.25">
      <c r="B683" t="s">
        <v>232</v>
      </c>
    </row>
    <row r="684" spans="2:2" x14ac:dyDescent="0.25">
      <c r="B684" t="s">
        <v>233</v>
      </c>
    </row>
    <row r="685" spans="2:2" x14ac:dyDescent="0.25">
      <c r="B685" t="s">
        <v>234</v>
      </c>
    </row>
    <row r="686" spans="2:2" x14ac:dyDescent="0.25">
      <c r="B686" t="s">
        <v>235</v>
      </c>
    </row>
    <row r="687" spans="2:2" x14ac:dyDescent="0.25">
      <c r="B687" t="s">
        <v>236</v>
      </c>
    </row>
    <row r="688" spans="2:2" x14ac:dyDescent="0.25">
      <c r="B688" t="s">
        <v>237</v>
      </c>
    </row>
    <row r="690" spans="2:2" x14ac:dyDescent="0.25">
      <c r="B690" t="s">
        <v>220</v>
      </c>
    </row>
    <row r="691" spans="2:2" x14ac:dyDescent="0.25">
      <c r="B691" t="s">
        <v>238</v>
      </c>
    </row>
    <row r="692" spans="2:2" x14ac:dyDescent="0.25">
      <c r="B692" t="s">
        <v>239</v>
      </c>
    </row>
    <row r="693" spans="2:2" x14ac:dyDescent="0.25">
      <c r="B693" t="s">
        <v>216</v>
      </c>
    </row>
    <row r="694" spans="2:2" x14ac:dyDescent="0.25">
      <c r="B694" t="s">
        <v>240</v>
      </c>
    </row>
    <row r="695" spans="2:2" x14ac:dyDescent="0.25">
      <c r="B695" t="s">
        <v>241</v>
      </c>
    </row>
    <row r="696" spans="2:2" x14ac:dyDescent="0.25">
      <c r="B696" t="s">
        <v>242</v>
      </c>
    </row>
    <row r="697" spans="2:2" x14ac:dyDescent="0.25">
      <c r="B697" t="s">
        <v>243</v>
      </c>
    </row>
    <row r="698" spans="2:2" x14ac:dyDescent="0.25">
      <c r="B698" t="s">
        <v>236</v>
      </c>
    </row>
    <row r="699" spans="2:2" x14ac:dyDescent="0.25">
      <c r="B699" t="s">
        <v>237</v>
      </c>
    </row>
    <row r="700" spans="2:2" x14ac:dyDescent="0.25">
      <c r="B700" t="s">
        <v>244</v>
      </c>
    </row>
    <row r="702" spans="2:2" x14ac:dyDescent="0.25">
      <c r="B702" t="s">
        <v>220</v>
      </c>
    </row>
    <row r="703" spans="2:2" x14ac:dyDescent="0.25">
      <c r="B703" t="s">
        <v>245</v>
      </c>
    </row>
    <row r="704" spans="2:2" x14ac:dyDescent="0.25">
      <c r="B704" t="s">
        <v>246</v>
      </c>
    </row>
    <row r="705" spans="2:2" x14ac:dyDescent="0.25">
      <c r="B705" t="s">
        <v>247</v>
      </c>
    </row>
    <row r="706" spans="2:2" x14ac:dyDescent="0.25">
      <c r="B706" t="s">
        <v>248</v>
      </c>
    </row>
    <row r="707" spans="2:2" x14ac:dyDescent="0.25">
      <c r="B707" t="s">
        <v>249</v>
      </c>
    </row>
    <row r="708" spans="2:2" x14ac:dyDescent="0.25">
      <c r="B708" t="s">
        <v>216</v>
      </c>
    </row>
    <row r="709" spans="2:2" x14ac:dyDescent="0.25">
      <c r="B709" t="s">
        <v>250</v>
      </c>
    </row>
    <row r="710" spans="2:2" x14ac:dyDescent="0.25">
      <c r="B710" t="s">
        <v>251</v>
      </c>
    </row>
    <row r="711" spans="2:2" x14ac:dyDescent="0.25">
      <c r="B711" t="s">
        <v>252</v>
      </c>
    </row>
    <row r="712" spans="2:2" x14ac:dyDescent="0.25">
      <c r="B712" t="s">
        <v>253</v>
      </c>
    </row>
    <row r="713" spans="2:2" x14ac:dyDescent="0.25">
      <c r="B713" t="s">
        <v>254</v>
      </c>
    </row>
    <row r="714" spans="2:2" x14ac:dyDescent="0.25">
      <c r="B714" t="s">
        <v>220</v>
      </c>
    </row>
    <row r="715" spans="2:2" x14ac:dyDescent="0.25">
      <c r="B715" t="s">
        <v>255</v>
      </c>
    </row>
    <row r="716" spans="2:2" x14ac:dyDescent="0.25">
      <c r="B716" t="s">
        <v>256</v>
      </c>
    </row>
    <row r="717" spans="2:2" x14ac:dyDescent="0.25">
      <c r="B717" t="s">
        <v>216</v>
      </c>
    </row>
    <row r="718" spans="2:2" x14ac:dyDescent="0.25">
      <c r="B718" t="s">
        <v>257</v>
      </c>
    </row>
    <row r="719" spans="2:2" x14ac:dyDescent="0.25">
      <c r="B719" t="s">
        <v>258</v>
      </c>
    </row>
    <row r="721" spans="2:2" x14ac:dyDescent="0.25">
      <c r="B721" t="s">
        <v>259</v>
      </c>
    </row>
    <row r="722" spans="2:2" x14ac:dyDescent="0.25">
      <c r="B722" t="s">
        <v>260</v>
      </c>
    </row>
    <row r="723" spans="2:2" x14ac:dyDescent="0.25">
      <c r="B723" t="s">
        <v>261</v>
      </c>
    </row>
    <row r="724" spans="2:2" x14ac:dyDescent="0.25">
      <c r="B724" t="s">
        <v>258</v>
      </c>
    </row>
    <row r="726" spans="2:2" x14ac:dyDescent="0.25">
      <c r="B726" t="s">
        <v>262</v>
      </c>
    </row>
    <row r="727" spans="2:2" x14ac:dyDescent="0.25">
      <c r="B727" t="s">
        <v>263</v>
      </c>
    </row>
    <row r="728" spans="2:2" x14ac:dyDescent="0.25">
      <c r="B728" t="s">
        <v>264</v>
      </c>
    </row>
    <row r="729" spans="2:2" x14ac:dyDescent="0.25">
      <c r="B729" t="s">
        <v>265</v>
      </c>
    </row>
    <row r="730" spans="2:2" x14ac:dyDescent="0.25">
      <c r="B730" t="s">
        <v>230</v>
      </c>
    </row>
    <row r="731" spans="2:2" x14ac:dyDescent="0.25">
      <c r="B731" t="s">
        <v>266</v>
      </c>
    </row>
    <row r="732" spans="2:2" x14ac:dyDescent="0.25">
      <c r="B732" t="s">
        <v>267</v>
      </c>
    </row>
    <row r="733" spans="2:2" x14ac:dyDescent="0.25">
      <c r="B733" t="s">
        <v>268</v>
      </c>
    </row>
    <row r="734" spans="2:2" x14ac:dyDescent="0.25">
      <c r="B734" t="s">
        <v>269</v>
      </c>
    </row>
    <row r="735" spans="2:2" x14ac:dyDescent="0.25">
      <c r="B735" t="s">
        <v>270</v>
      </c>
    </row>
    <row r="736" spans="2:2" x14ac:dyDescent="0.25">
      <c r="B736" t="s">
        <v>271</v>
      </c>
    </row>
    <row r="737" spans="2:2" x14ac:dyDescent="0.25">
      <c r="B737" t="s">
        <v>272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2019-08-14T13:05:04Z</dcterms:created>
  <dcterms:modified xsi:type="dcterms:W3CDTF">2019-08-15T01:38:29Z</dcterms:modified>
</cp:coreProperties>
</file>