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bustin/Dropbox/4.  Papers/2021/Drosten/1 Post submission revisions/30 July 2021/"/>
    </mc:Choice>
  </mc:AlternateContent>
  <xr:revisionPtr revIDLastSave="0" documentId="13_ncr:1_{6BB0109D-EB9B-5F40-840B-38E679B37916}" xr6:coauthVersionLast="47" xr6:coauthVersionMax="47" xr10:uidLastSave="{00000000-0000-0000-0000-000000000000}"/>
  <bookViews>
    <workbookView xWindow="-74220" yWindow="3320" windowWidth="39420" windowHeight="23700" activeTab="9" xr2:uid="{9763FAA4-CE8F-8A48-BAD1-C248BC9DF126}"/>
  </bookViews>
  <sheets>
    <sheet name="Table S1" sheetId="10" r:id="rId1"/>
    <sheet name="2" sheetId="2" r:id="rId2"/>
    <sheet name="3" sheetId="6" r:id="rId3"/>
    <sheet name="4" sheetId="3" r:id="rId4"/>
    <sheet name="5" sheetId="4" r:id="rId5"/>
    <sheet name="6" sheetId="5" r:id="rId6"/>
    <sheet name="7" sheetId="8" r:id="rId7"/>
    <sheet name="8" sheetId="7" r:id="rId8"/>
    <sheet name="9" sheetId="9" r:id="rId9"/>
    <sheet name="10" sheetId="11" r:id="rId10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9" l="1"/>
  <c r="B17" i="9" s="1"/>
  <c r="B18" i="9" s="1"/>
  <c r="B15" i="9"/>
  <c r="B14" i="9"/>
  <c r="J9" i="9"/>
  <c r="J10" i="9" s="1"/>
  <c r="J11" i="9" s="1"/>
  <c r="I9" i="9"/>
  <c r="I10" i="9" s="1"/>
  <c r="I11" i="9" s="1"/>
  <c r="H9" i="9"/>
  <c r="H10" i="9" s="1"/>
  <c r="H11" i="9" s="1"/>
  <c r="G9" i="9"/>
  <c r="G10" i="9" s="1"/>
  <c r="G11" i="9" s="1"/>
  <c r="F9" i="9"/>
  <c r="F10" i="9" s="1"/>
  <c r="F11" i="9" s="1"/>
  <c r="E9" i="9"/>
  <c r="E10" i="9" s="1"/>
  <c r="E11" i="9" s="1"/>
  <c r="D9" i="9"/>
  <c r="D10" i="9" s="1"/>
  <c r="D11" i="9" s="1"/>
  <c r="C9" i="9"/>
  <c r="C10" i="9" s="1"/>
  <c r="C11" i="9" s="1"/>
  <c r="B9" i="9"/>
  <c r="B10" i="9" s="1"/>
  <c r="B11" i="9" s="1"/>
  <c r="J8" i="9"/>
  <c r="I8" i="9"/>
  <c r="H8" i="9"/>
  <c r="G8" i="9"/>
  <c r="F8" i="9"/>
  <c r="E8" i="9"/>
  <c r="D8" i="9"/>
  <c r="C8" i="9"/>
  <c r="B8" i="9"/>
  <c r="J7" i="9"/>
  <c r="I7" i="9"/>
  <c r="H7" i="9"/>
  <c r="G7" i="9"/>
  <c r="F7" i="9"/>
  <c r="E7" i="9"/>
  <c r="D7" i="9"/>
  <c r="C7" i="9"/>
  <c r="B7" i="9"/>
  <c r="G17" i="7"/>
  <c r="E17" i="7"/>
  <c r="C17" i="7"/>
  <c r="J6" i="8" l="1"/>
  <c r="I6" i="8"/>
  <c r="H6" i="8"/>
  <c r="G6" i="8"/>
  <c r="F6" i="8"/>
  <c r="E6" i="8"/>
  <c r="D6" i="8"/>
  <c r="C6" i="8"/>
  <c r="B6" i="8"/>
  <c r="J5" i="8"/>
  <c r="I5" i="8"/>
  <c r="H5" i="8"/>
  <c r="G5" i="8"/>
  <c r="F5" i="8"/>
  <c r="E5" i="8"/>
  <c r="D5" i="8"/>
  <c r="C5" i="8"/>
  <c r="B5" i="8"/>
  <c r="E14" i="8"/>
  <c r="D14" i="8"/>
  <c r="C14" i="8"/>
  <c r="B14" i="8"/>
  <c r="E13" i="8"/>
  <c r="D13" i="8"/>
  <c r="C13" i="8"/>
  <c r="B13" i="8"/>
  <c r="G15" i="7"/>
  <c r="F15" i="7"/>
  <c r="E15" i="7"/>
  <c r="D15" i="7"/>
  <c r="C15" i="7"/>
  <c r="B15" i="7"/>
  <c r="G14" i="7"/>
  <c r="F14" i="7"/>
  <c r="E14" i="7"/>
  <c r="D14" i="7"/>
  <c r="C14" i="7"/>
  <c r="B14" i="7"/>
  <c r="C8" i="7"/>
  <c r="G6" i="7"/>
  <c r="F6" i="7"/>
  <c r="G8" i="7" s="1"/>
  <c r="E6" i="7"/>
  <c r="D6" i="7"/>
  <c r="C6" i="7"/>
  <c r="B6" i="7"/>
  <c r="G5" i="7"/>
  <c r="G7" i="7" s="1"/>
  <c r="F5" i="7"/>
  <c r="E5" i="7"/>
  <c r="D5" i="7"/>
  <c r="C5" i="7"/>
  <c r="B5" i="7"/>
  <c r="E16" i="7" l="1"/>
  <c r="G16" i="7"/>
  <c r="E7" i="7"/>
  <c r="C16" i="7"/>
  <c r="C7" i="7"/>
  <c r="E8" i="7"/>
  <c r="R24" i="3" l="1"/>
  <c r="Q24" i="3"/>
  <c r="P24" i="3"/>
  <c r="O24" i="3"/>
  <c r="K24" i="3"/>
  <c r="J24" i="3"/>
  <c r="I24" i="3"/>
  <c r="H24" i="3"/>
  <c r="E24" i="3"/>
  <c r="D24" i="3"/>
  <c r="C24" i="3"/>
  <c r="B24" i="3"/>
  <c r="R23" i="3"/>
  <c r="Q23" i="3"/>
  <c r="P23" i="3"/>
  <c r="O23" i="3"/>
  <c r="K23" i="3"/>
  <c r="J23" i="3"/>
  <c r="I23" i="3"/>
  <c r="H23" i="3"/>
  <c r="E23" i="3"/>
  <c r="D23" i="3"/>
  <c r="C23" i="3"/>
  <c r="B23" i="3"/>
  <c r="R18" i="3"/>
  <c r="Q18" i="3"/>
  <c r="P18" i="3"/>
  <c r="O18" i="3"/>
  <c r="K18" i="3"/>
  <c r="J18" i="3"/>
  <c r="I18" i="3"/>
  <c r="H18" i="3"/>
  <c r="E18" i="3"/>
  <c r="D18" i="3"/>
  <c r="C18" i="3"/>
  <c r="B18" i="3"/>
  <c r="R17" i="3"/>
  <c r="Q17" i="3"/>
  <c r="P17" i="3"/>
  <c r="O17" i="3"/>
  <c r="K17" i="3"/>
  <c r="J17" i="3"/>
  <c r="I17" i="3"/>
  <c r="H17" i="3"/>
  <c r="E17" i="3"/>
  <c r="D17" i="3"/>
  <c r="C17" i="3"/>
  <c r="B17" i="3"/>
  <c r="G34" i="2"/>
  <c r="F34" i="2"/>
  <c r="E34" i="2"/>
  <c r="D34" i="2"/>
  <c r="C34" i="2"/>
  <c r="B34" i="2"/>
  <c r="G33" i="2"/>
  <c r="F33" i="2"/>
  <c r="E33" i="2"/>
  <c r="D33" i="2"/>
  <c r="C33" i="2"/>
  <c r="B33" i="2"/>
  <c r="F43" i="5"/>
  <c r="E43" i="5"/>
  <c r="D43" i="5"/>
  <c r="C43" i="5"/>
  <c r="F42" i="5"/>
  <c r="E42" i="5"/>
  <c r="D42" i="5"/>
  <c r="C42" i="5"/>
  <c r="F38" i="5"/>
  <c r="E38" i="5"/>
  <c r="D38" i="5"/>
  <c r="C38" i="5"/>
  <c r="F37" i="5"/>
  <c r="E37" i="5"/>
  <c r="D37" i="5"/>
  <c r="C37" i="5"/>
  <c r="F32" i="5"/>
  <c r="E32" i="5"/>
  <c r="D32" i="5"/>
  <c r="C32" i="5"/>
  <c r="F31" i="5"/>
  <c r="E31" i="5"/>
  <c r="D31" i="5"/>
  <c r="C31" i="5"/>
  <c r="F27" i="5"/>
  <c r="E27" i="5"/>
  <c r="D27" i="5"/>
  <c r="C27" i="5"/>
  <c r="F26" i="5"/>
  <c r="E26" i="5"/>
  <c r="D26" i="5"/>
  <c r="C26" i="5"/>
  <c r="F21" i="5"/>
  <c r="E21" i="5"/>
  <c r="D21" i="5"/>
  <c r="C21" i="5"/>
  <c r="F20" i="5"/>
  <c r="E20" i="5"/>
  <c r="D20" i="5"/>
  <c r="C20" i="5"/>
  <c r="F16" i="5"/>
  <c r="E16" i="5"/>
  <c r="D16" i="5"/>
  <c r="C16" i="5"/>
  <c r="F15" i="5"/>
  <c r="E15" i="5"/>
  <c r="D15" i="5"/>
  <c r="C15" i="5"/>
  <c r="F10" i="5"/>
  <c r="E10" i="5"/>
  <c r="D10" i="5"/>
  <c r="C10" i="5"/>
  <c r="F9" i="5"/>
  <c r="E9" i="5"/>
  <c r="D9" i="5"/>
  <c r="C9" i="5"/>
  <c r="F5" i="5"/>
  <c r="E5" i="5"/>
  <c r="D5" i="5"/>
  <c r="C5" i="5"/>
  <c r="F4" i="5"/>
  <c r="E4" i="5"/>
  <c r="D4" i="5"/>
  <c r="C4" i="5"/>
  <c r="G27" i="2"/>
  <c r="F27" i="2"/>
  <c r="E27" i="2"/>
  <c r="D27" i="2"/>
  <c r="C27" i="2"/>
  <c r="B27" i="2"/>
  <c r="G26" i="2"/>
  <c r="F26" i="2"/>
  <c r="E26" i="2"/>
  <c r="D26" i="2"/>
  <c r="C26" i="2"/>
  <c r="B26" i="2"/>
  <c r="G20" i="2"/>
  <c r="F20" i="2"/>
  <c r="E20" i="2"/>
  <c r="D20" i="2"/>
  <c r="C20" i="2"/>
  <c r="B20" i="2"/>
  <c r="G19" i="2"/>
  <c r="F19" i="2"/>
  <c r="E19" i="2"/>
  <c r="D19" i="2"/>
  <c r="C19" i="2"/>
  <c r="B19" i="2"/>
  <c r="G13" i="2"/>
  <c r="F13" i="2"/>
  <c r="E13" i="2"/>
  <c r="D13" i="2"/>
  <c r="C13" i="2"/>
  <c r="B13" i="2"/>
  <c r="G12" i="2"/>
  <c r="F12" i="2"/>
  <c r="E12" i="2"/>
  <c r="D12" i="2"/>
  <c r="C12" i="2"/>
  <c r="B12" i="2"/>
  <c r="G6" i="2"/>
  <c r="F6" i="2"/>
  <c r="E6" i="2"/>
  <c r="D6" i="2"/>
  <c r="C6" i="2"/>
  <c r="B6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<sst xmlns="http://schemas.openxmlformats.org/spreadsheetml/2006/main" count="373" uniqueCount="106">
  <si>
    <t>A</t>
  </si>
  <si>
    <t>B</t>
  </si>
  <si>
    <t>C</t>
  </si>
  <si>
    <t>D</t>
  </si>
  <si>
    <t>E</t>
  </si>
  <si>
    <t>F</t>
  </si>
  <si>
    <t>Cq1</t>
  </si>
  <si>
    <t>Cq2</t>
  </si>
  <si>
    <t>Average Cq</t>
  </si>
  <si>
    <t>SD</t>
  </si>
  <si>
    <t>N/A</t>
  </si>
  <si>
    <t>Quanta</t>
  </si>
  <si>
    <t>TaqPath</t>
  </si>
  <si>
    <t>Takara</t>
  </si>
  <si>
    <t>Assay</t>
  </si>
  <si>
    <t>Separate RT random primers + qPCR</t>
  </si>
  <si>
    <t>iScript +BL</t>
  </si>
  <si>
    <t>Vilo +BL</t>
  </si>
  <si>
    <t>PrimerDesign</t>
  </si>
  <si>
    <t>58ºC</t>
  </si>
  <si>
    <t>60ºC</t>
  </si>
  <si>
    <t>62ºC</t>
  </si>
  <si>
    <t>64ºC</t>
  </si>
  <si>
    <t/>
  </si>
  <si>
    <t>ThermoFisher</t>
  </si>
  <si>
    <t>KAPA</t>
  </si>
  <si>
    <t>Temperature (ºC)</t>
  </si>
  <si>
    <t>Threshold method</t>
  </si>
  <si>
    <t>Regression method</t>
  </si>
  <si>
    <t>PCRBio</t>
  </si>
  <si>
    <t>Quanta Toughmix</t>
  </si>
  <si>
    <t>N.D.</t>
  </si>
  <si>
    <t>NEB</t>
  </si>
  <si>
    <t>GSD Novaprime</t>
  </si>
  <si>
    <t>RT1</t>
  </si>
  <si>
    <t>RT2</t>
  </si>
  <si>
    <t>RT3</t>
  </si>
  <si>
    <t>RT4</t>
  </si>
  <si>
    <t>Average</t>
  </si>
  <si>
    <t>A Vilo</t>
  </si>
  <si>
    <t>B Vilo</t>
  </si>
  <si>
    <t>A Vilo  (rpt)</t>
  </si>
  <si>
    <t>B Vilo (rpt)</t>
  </si>
  <si>
    <t>A iScript</t>
  </si>
  <si>
    <t>B iScript</t>
  </si>
  <si>
    <t>Novaprime</t>
  </si>
  <si>
    <t>RT Temp (ºC)</t>
  </si>
  <si>
    <t>PrimeScript 3</t>
  </si>
  <si>
    <t>Primer concentration</t>
  </si>
  <si>
    <t>1x</t>
  </si>
  <si>
    <t>2x</t>
  </si>
  <si>
    <t>Cq 1x vs 2x</t>
  </si>
  <si>
    <t>PCRBio 1</t>
  </si>
  <si>
    <t>PCRBio 2</t>
  </si>
  <si>
    <t>PCRBio 3</t>
  </si>
  <si>
    <t>CoV2-ID</t>
  </si>
  <si>
    <t>Ultrascript</t>
  </si>
  <si>
    <t>Vilo</t>
  </si>
  <si>
    <t>P1</t>
  </si>
  <si>
    <t>GSD</t>
  </si>
  <si>
    <t>PrimeScript</t>
  </si>
  <si>
    <t>Luna</t>
  </si>
  <si>
    <t>Biorad</t>
  </si>
  <si>
    <t>Sigma</t>
  </si>
  <si>
    <t>Sansure</t>
  </si>
  <si>
    <t>Cq3</t>
  </si>
  <si>
    <t>Cq4</t>
  </si>
  <si>
    <t>Cq5</t>
  </si>
  <si>
    <t>Min</t>
  </si>
  <si>
    <t>Max</t>
  </si>
  <si>
    <t>∆Cq</t>
  </si>
  <si>
    <t>Fold-difference</t>
  </si>
  <si>
    <t>Overall</t>
  </si>
  <si>
    <t xml:space="preserve"> ALT-P1</t>
  </si>
  <si>
    <t>ALT-P1</t>
  </si>
  <si>
    <t>Publication</t>
  </si>
  <si>
    <t>RT</t>
  </si>
  <si>
    <t xml:space="preserve">qPCR </t>
  </si>
  <si>
    <t>Volume (µL)</t>
  </si>
  <si>
    <t>Kit</t>
  </si>
  <si>
    <t>Time (min)</t>
  </si>
  <si>
    <t>F/R/Pr concentration (nM)</t>
  </si>
  <si>
    <t>D temperature (ºC)</t>
  </si>
  <si>
    <t>D time (sec)</t>
  </si>
  <si>
    <t>A/P temperature (ºC)</t>
  </si>
  <si>
    <t>A/P time (sec)</t>
  </si>
  <si>
    <t>Instrument</t>
  </si>
  <si>
    <t>Corman</t>
  </si>
  <si>
    <t>SS3 1-step</t>
  </si>
  <si>
    <t>600/800/100</t>
  </si>
  <si>
    <t>LC480/ABI ViiA7</t>
  </si>
  <si>
    <t>Vogels</t>
  </si>
  <si>
    <t>?</t>
  </si>
  <si>
    <t>Luna 1-step</t>
  </si>
  <si>
    <t>500/500/250</t>
  </si>
  <si>
    <t>BioRad CFX</t>
  </si>
  <si>
    <t>Pillonel</t>
  </si>
  <si>
    <t>ABI QS7</t>
  </si>
  <si>
    <t>Nalla</t>
  </si>
  <si>
    <t>AgPath-ID 1-step</t>
  </si>
  <si>
    <t>ABI 7500</t>
  </si>
  <si>
    <t>Jung</t>
  </si>
  <si>
    <t>TaqPath 1-step</t>
  </si>
  <si>
    <t>25/55</t>
  </si>
  <si>
    <t>2/10</t>
  </si>
  <si>
    <t>300/300/300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</si>
</sst>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2"/>
      <color theme="1"/>
      <name val="ArialMT"/>
      <family val="2"/>
    </font>
    <font>
      <sz val="12"/>
      <color theme="0"/>
      <name val="ArialMT"/>
      <family val="2"/>
    </font>
    <font>
      <b/>
      <sz val="12"/>
      <color theme="1"/>
      <name val="ArialMT"/>
    </font>
    <font>
      <sz val="12"/>
      <color theme="1"/>
      <name val="ArialMT"/>
    </font>
    <font>
      <sz val="12"/>
      <color rgb="FFFFFFFF"/>
      <name val="ArialMT"/>
      <family val="2"/>
    </font>
    <font>
      <sz val="12"/>
      <color rgb="FF000000"/>
      <name val="ArialMT"/>
      <family val="2"/>
    </font>
    <font>
      <b/>
      <sz val="12"/>
      <color rgb="FF000000"/>
      <name val="ArialMT"/>
    </font>
    <font>
      <sz val="12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EAAAA"/>
        <bgColor rgb="FF000000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2F9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91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4" fillId="5" borderId="0" xfId="0" applyFont="1" applyFill="1"/>
    <xf numFmtId="0" fontId="4" fillId="5" borderId="0" xfId="0" applyFont="1" applyFill="1" applyAlignment="1">
      <alignment horizontal="center" vertical="center"/>
    </xf>
    <xf numFmtId="2" fontId="5" fillId="6" borderId="0" xfId="0" applyNumberFormat="1" applyFont="1" applyFill="1" applyAlignment="1">
      <alignment horizontal="center" vertical="center"/>
    </xf>
    <xf numFmtId="2" fontId="6" fillId="7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4" fillId="5" borderId="0" xfId="0" applyNumberFormat="1" applyFont="1" applyFill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2" fontId="2" fillId="10" borderId="0" xfId="0" applyNumberFormat="1" applyFont="1" applyFill="1" applyAlignment="1">
      <alignment horizontal="center" vertical="center"/>
    </xf>
    <xf numFmtId="2" fontId="1" fillId="12" borderId="0" xfId="0" applyNumberFormat="1" applyFont="1" applyFill="1" applyAlignment="1">
      <alignment horizontal="center" vertical="center"/>
    </xf>
    <xf numFmtId="2" fontId="1" fillId="1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1" fillId="14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49" fontId="0" fillId="17" borderId="0" xfId="0" applyNumberForma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1" fillId="14" borderId="0" xfId="0" applyFont="1" applyFill="1" applyAlignment="1">
      <alignment horizontal="center"/>
    </xf>
    <xf numFmtId="0" fontId="1" fillId="15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 vertical="center"/>
    </xf>
    <xf numFmtId="2" fontId="1" fillId="11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</xdr:rowOff>
    </xdr:from>
    <xdr:to>
      <xdr:col>11</xdr:col>
      <xdr:colOff>189022</xdr:colOff>
      <xdr:row>47</xdr:row>
      <xdr:rowOff>161534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A47B611-5747-8A4D-97E2-B27B9F18314C}"/>
            </a:ext>
          </a:extLst>
        </xdr:cNvPr>
        <xdr:cNvGrpSpPr/>
      </xdr:nvGrpSpPr>
      <xdr:grpSpPr>
        <a:xfrm>
          <a:off x="7620000" y="203201"/>
          <a:ext cx="3046522" cy="9508733"/>
          <a:chOff x="279129" y="182880"/>
          <a:chExt cx="2964584" cy="9252988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808BD7BE-49EA-4A4A-BF5E-4480E72FAC3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439" t="29188" r="44140" b="22680"/>
          <a:stretch/>
        </xdr:blipFill>
        <xdr:spPr>
          <a:xfrm>
            <a:off x="279131" y="2508162"/>
            <a:ext cx="2964581" cy="227714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CB39CD6-B4FA-C94E-89AA-9E340C773F7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7859" t="28825" r="43719" b="23043"/>
          <a:stretch/>
        </xdr:blipFill>
        <xdr:spPr>
          <a:xfrm>
            <a:off x="279132" y="182880"/>
            <a:ext cx="2964581" cy="2277144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4C50AC42-C085-364F-831F-D7FB3D9E80F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7439" t="29188" r="44140" b="22680"/>
          <a:stretch/>
        </xdr:blipFill>
        <xdr:spPr>
          <a:xfrm>
            <a:off x="279130" y="4833443"/>
            <a:ext cx="2964581" cy="227714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FFFE0BB-C246-A647-A2F8-ED38932EEBE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7579" t="29188" r="44000" b="22680"/>
          <a:stretch/>
        </xdr:blipFill>
        <xdr:spPr>
          <a:xfrm>
            <a:off x="279129" y="7158724"/>
            <a:ext cx="2964582" cy="227714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698500</xdr:colOff>
      <xdr:row>39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F38F7E-DD40-E24B-B69E-F0D63BC74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76000" cy="802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293D-8CCC-824C-98CA-41430340A643}">
  <dimension ref="A1:K8"/>
  <sheetViews>
    <sheetView workbookViewId="0">
      <selection activeCell="D51" sqref="D51"/>
    </sheetView>
  </sheetViews>
  <sheetFormatPr baseColWidth="10" defaultRowHeight="16"/>
  <cols>
    <col min="1" max="1" width="9.7109375" bestFit="1" customWidth="1"/>
    <col min="2" max="2" width="10.42578125" bestFit="1" customWidth="1"/>
    <col min="3" max="4" width="14.28515625" bestFit="1" customWidth="1"/>
    <col min="5" max="5" width="9.28515625" bestFit="1" customWidth="1"/>
    <col min="6" max="6" width="10.85546875" bestFit="1" customWidth="1"/>
    <col min="7" max="7" width="10.42578125" bestFit="1" customWidth="1"/>
    <col min="8" max="8" width="10.28515625" bestFit="1" customWidth="1"/>
    <col min="9" max="9" width="10.42578125" bestFit="1" customWidth="1"/>
    <col min="10" max="10" width="7.42578125" bestFit="1" customWidth="1"/>
    <col min="11" max="11" width="14" bestFit="1" customWidth="1"/>
  </cols>
  <sheetData>
    <row r="1" spans="1:11">
      <c r="A1" s="2" t="s">
        <v>75</v>
      </c>
      <c r="B1" s="36" t="s">
        <v>76</v>
      </c>
      <c r="C1" s="36"/>
      <c r="D1" s="36"/>
      <c r="E1" s="36"/>
      <c r="F1" s="37" t="s">
        <v>77</v>
      </c>
      <c r="G1" s="37"/>
      <c r="H1" s="37"/>
      <c r="I1" s="37"/>
      <c r="J1" s="37"/>
      <c r="K1" s="37"/>
    </row>
    <row r="2" spans="1:11">
      <c r="A2" s="2"/>
      <c r="B2" s="35" t="s">
        <v>78</v>
      </c>
      <c r="C2" s="35" t="s">
        <v>79</v>
      </c>
      <c r="D2" s="35" t="s">
        <v>26</v>
      </c>
      <c r="E2" s="35" t="s">
        <v>80</v>
      </c>
      <c r="F2" s="34" t="s">
        <v>81</v>
      </c>
      <c r="G2" s="34" t="s">
        <v>82</v>
      </c>
      <c r="H2" s="34" t="s">
        <v>83</v>
      </c>
      <c r="I2" s="34" t="s">
        <v>84</v>
      </c>
      <c r="J2" s="34" t="s">
        <v>85</v>
      </c>
      <c r="K2" s="35" t="s">
        <v>86</v>
      </c>
    </row>
    <row r="3" spans="1:11">
      <c r="A3" s="2"/>
      <c r="B3" s="35"/>
      <c r="C3" s="35"/>
      <c r="D3" s="35"/>
      <c r="E3" s="35"/>
      <c r="F3" s="34"/>
      <c r="G3" s="34"/>
      <c r="H3" s="34"/>
      <c r="I3" s="34"/>
      <c r="J3" s="34"/>
      <c r="K3" s="35"/>
    </row>
    <row r="4" spans="1:11">
      <c r="A4" s="2" t="s">
        <v>87</v>
      </c>
      <c r="B4" s="32">
        <v>25</v>
      </c>
      <c r="C4" s="32" t="s">
        <v>88</v>
      </c>
      <c r="D4" s="32">
        <v>55</v>
      </c>
      <c r="E4" s="32">
        <v>10</v>
      </c>
      <c r="F4" s="32" t="s">
        <v>89</v>
      </c>
      <c r="G4" s="32">
        <v>95</v>
      </c>
      <c r="H4" s="32">
        <v>15</v>
      </c>
      <c r="I4" s="32">
        <v>58</v>
      </c>
      <c r="J4" s="32">
        <v>30</v>
      </c>
      <c r="K4" s="32" t="s">
        <v>90</v>
      </c>
    </row>
    <row r="5" spans="1:11">
      <c r="A5" s="2" t="s">
        <v>91</v>
      </c>
      <c r="B5" s="6" t="s">
        <v>92</v>
      </c>
      <c r="C5" s="6" t="s">
        <v>93</v>
      </c>
      <c r="D5" s="6">
        <v>55</v>
      </c>
      <c r="E5" s="6">
        <v>10</v>
      </c>
      <c r="F5" s="6" t="s">
        <v>94</v>
      </c>
      <c r="G5" s="6">
        <v>95</v>
      </c>
      <c r="H5" s="6">
        <v>10</v>
      </c>
      <c r="I5" s="6">
        <v>55</v>
      </c>
      <c r="J5" s="6">
        <v>30</v>
      </c>
      <c r="K5" s="6" t="s">
        <v>95</v>
      </c>
    </row>
    <row r="6" spans="1:11">
      <c r="A6" s="2" t="s">
        <v>96</v>
      </c>
      <c r="B6" s="32" t="s">
        <v>92</v>
      </c>
      <c r="C6" s="32" t="s">
        <v>92</v>
      </c>
      <c r="D6" s="32" t="s">
        <v>92</v>
      </c>
      <c r="E6" s="32" t="s">
        <v>92</v>
      </c>
      <c r="F6" s="32" t="s">
        <v>92</v>
      </c>
      <c r="G6" s="32" t="s">
        <v>92</v>
      </c>
      <c r="H6" s="32" t="s">
        <v>92</v>
      </c>
      <c r="I6" s="32" t="s">
        <v>92</v>
      </c>
      <c r="J6" s="32" t="s">
        <v>92</v>
      </c>
      <c r="K6" s="32" t="s">
        <v>97</v>
      </c>
    </row>
    <row r="7" spans="1:11">
      <c r="A7" s="2" t="s">
        <v>98</v>
      </c>
      <c r="B7" s="6">
        <v>25</v>
      </c>
      <c r="C7" s="6" t="s">
        <v>99</v>
      </c>
      <c r="D7" s="6">
        <v>48</v>
      </c>
      <c r="E7" s="6">
        <v>10</v>
      </c>
      <c r="F7" s="6" t="s">
        <v>89</v>
      </c>
      <c r="G7" s="6">
        <v>95</v>
      </c>
      <c r="H7" s="6">
        <v>15</v>
      </c>
      <c r="I7" s="6">
        <v>60</v>
      </c>
      <c r="J7" s="6">
        <v>45</v>
      </c>
      <c r="K7" s="6" t="s">
        <v>100</v>
      </c>
    </row>
    <row r="8" spans="1:11">
      <c r="A8" s="2" t="s">
        <v>101</v>
      </c>
      <c r="B8" s="32">
        <v>20</v>
      </c>
      <c r="C8" s="32" t="s">
        <v>102</v>
      </c>
      <c r="D8" s="32" t="s">
        <v>103</v>
      </c>
      <c r="E8" s="33" t="s">
        <v>104</v>
      </c>
      <c r="F8" s="32" t="s">
        <v>105</v>
      </c>
      <c r="G8" s="32">
        <v>94</v>
      </c>
      <c r="H8" s="32">
        <v>15</v>
      </c>
      <c r="I8" s="32">
        <v>60</v>
      </c>
      <c r="J8" s="32">
        <v>30</v>
      </c>
      <c r="K8" s="32" t="s">
        <v>95</v>
      </c>
    </row>
  </sheetData>
  <mergeCells count="12">
    <mergeCell ref="J2:J3"/>
    <mergeCell ref="K2:K3"/>
    <mergeCell ref="B1:E1"/>
    <mergeCell ref="F1:K1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27AE2-A4C4-1446-B8AA-D34477039B82}">
  <dimension ref="A1"/>
  <sheetViews>
    <sheetView tabSelected="1" workbookViewId="0">
      <selection activeCell="L54" sqref="L54"/>
    </sheetView>
  </sheetViews>
  <sheetFormatPr baseColWidth="10" defaultRowHeight="16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2918-4AF4-7247-AA3E-41A45C7EFDDB}">
  <dimension ref="A1:N34"/>
  <sheetViews>
    <sheetView workbookViewId="0">
      <selection activeCell="G38" sqref="G38"/>
    </sheetView>
  </sheetViews>
  <sheetFormatPr baseColWidth="10" defaultRowHeight="16"/>
  <sheetData>
    <row r="1" spans="1:7">
      <c r="A1" s="1"/>
      <c r="B1" s="38" t="s">
        <v>13</v>
      </c>
      <c r="C1" s="38"/>
      <c r="D1" s="38"/>
      <c r="E1" s="38"/>
      <c r="F1" s="38"/>
      <c r="G1" s="38"/>
    </row>
    <row r="2" spans="1:7">
      <c r="A2" s="1" t="s">
        <v>14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>
      <c r="A3" s="1" t="s">
        <v>6</v>
      </c>
      <c r="B3" s="5">
        <v>32.5771627419591</v>
      </c>
      <c r="C3" s="5">
        <v>31.354019194226801</v>
      </c>
      <c r="D3" s="5">
        <v>34.398869708047499</v>
      </c>
      <c r="E3" s="5">
        <v>30.547324686175902</v>
      </c>
      <c r="F3" s="5">
        <v>35.349422317392197</v>
      </c>
      <c r="G3" s="5">
        <v>34.225731821202402</v>
      </c>
    </row>
    <row r="4" spans="1:7">
      <c r="A4" s="1" t="s">
        <v>7</v>
      </c>
      <c r="B4" s="5">
        <v>33.0012245093736</v>
      </c>
      <c r="C4" s="5">
        <v>30.299977302176099</v>
      </c>
      <c r="D4" s="5">
        <v>33.681740848767902</v>
      </c>
      <c r="E4" s="5">
        <v>30.5235973561043</v>
      </c>
      <c r="F4" s="5">
        <v>33.374410388782501</v>
      </c>
      <c r="G4" s="5">
        <v>35.317318097055796</v>
      </c>
    </row>
    <row r="5" spans="1:7">
      <c r="A5" s="1" t="s">
        <v>8</v>
      </c>
      <c r="B5" s="20">
        <f t="shared" ref="B5:G5" si="0">AVERAGE(B3:B4)</f>
        <v>32.78919362566635</v>
      </c>
      <c r="C5" s="20">
        <f t="shared" si="0"/>
        <v>30.826998248201448</v>
      </c>
      <c r="D5" s="20">
        <f t="shared" si="0"/>
        <v>34.0403052784077</v>
      </c>
      <c r="E5" s="20">
        <f t="shared" si="0"/>
        <v>30.535461021140101</v>
      </c>
      <c r="F5" s="20">
        <f t="shared" si="0"/>
        <v>34.361916353087352</v>
      </c>
      <c r="G5" s="20">
        <f t="shared" si="0"/>
        <v>34.771524959129096</v>
      </c>
    </row>
    <row r="6" spans="1:7">
      <c r="A6" s="1" t="s">
        <v>9</v>
      </c>
      <c r="B6" s="5">
        <f t="shared" ref="B6:G6" si="1">STDEV(B3:B4)</f>
        <v>0.29985695138074542</v>
      </c>
      <c r="C6" s="5">
        <f t="shared" si="1"/>
        <v>0.74532016952375002</v>
      </c>
      <c r="D6" s="5">
        <f t="shared" si="1"/>
        <v>0.5070866793811768</v>
      </c>
      <c r="E6" s="5">
        <f t="shared" si="1"/>
        <v>1.677775599308071E-2</v>
      </c>
      <c r="F6" s="5">
        <f t="shared" si="1"/>
        <v>1.3965443276442375</v>
      </c>
      <c r="G6" s="5">
        <f t="shared" si="1"/>
        <v>0.77186805790610469</v>
      </c>
    </row>
    <row r="8" spans="1:7">
      <c r="A8" s="1"/>
      <c r="B8" s="38" t="s">
        <v>33</v>
      </c>
      <c r="C8" s="38"/>
      <c r="D8" s="38"/>
      <c r="E8" s="38"/>
      <c r="F8" s="38"/>
      <c r="G8" s="38"/>
    </row>
    <row r="9" spans="1:7">
      <c r="A9" s="1" t="s">
        <v>14</v>
      </c>
      <c r="B9" s="2" t="s">
        <v>0</v>
      </c>
      <c r="C9" s="2" t="s">
        <v>1</v>
      </c>
      <c r="D9" s="2" t="s">
        <v>2</v>
      </c>
      <c r="E9" s="2" t="s">
        <v>3</v>
      </c>
      <c r="F9" s="2" t="s">
        <v>4</v>
      </c>
      <c r="G9" s="2" t="s">
        <v>5</v>
      </c>
    </row>
    <row r="10" spans="1:7">
      <c r="A10" s="1" t="s">
        <v>6</v>
      </c>
      <c r="B10" s="5">
        <v>29.265178439273502</v>
      </c>
      <c r="C10" s="5">
        <v>27.110287329596002</v>
      </c>
      <c r="D10" s="5">
        <v>30.150207400095301</v>
      </c>
      <c r="E10" s="5">
        <v>27.8860162748053</v>
      </c>
      <c r="F10" s="5">
        <v>28.783214032963699</v>
      </c>
      <c r="G10" s="5">
        <v>32.092432995365101</v>
      </c>
    </row>
    <row r="11" spans="1:7">
      <c r="A11" s="1" t="s">
        <v>7</v>
      </c>
      <c r="B11" s="5">
        <v>29.141993433152699</v>
      </c>
      <c r="C11" s="5">
        <v>27.203633635842799</v>
      </c>
      <c r="D11" s="5">
        <v>29.831007497346501</v>
      </c>
      <c r="E11" s="5">
        <v>27.430429065788701</v>
      </c>
      <c r="F11" s="5">
        <v>28.546457492788001</v>
      </c>
      <c r="G11" s="5">
        <v>30.774967193845701</v>
      </c>
    </row>
    <row r="12" spans="1:7">
      <c r="A12" s="1" t="s">
        <v>8</v>
      </c>
      <c r="B12" s="20">
        <f t="shared" ref="B12:G12" si="2">AVERAGE(B10:B11)</f>
        <v>29.203585936213102</v>
      </c>
      <c r="C12" s="20">
        <f t="shared" si="2"/>
        <v>27.156960482719398</v>
      </c>
      <c r="D12" s="20">
        <f t="shared" si="2"/>
        <v>29.990607448720901</v>
      </c>
      <c r="E12" s="20">
        <f t="shared" si="2"/>
        <v>27.658222670297</v>
      </c>
      <c r="F12" s="20">
        <f t="shared" si="2"/>
        <v>28.66483576287585</v>
      </c>
      <c r="G12" s="20">
        <f t="shared" si="2"/>
        <v>31.433700094605399</v>
      </c>
    </row>
    <row r="13" spans="1:7">
      <c r="A13" s="1" t="s">
        <v>9</v>
      </c>
      <c r="B13" s="5">
        <f t="shared" ref="B13:G13" si="3">STDEV(B10:B11)</f>
        <v>8.7104953168526053E-2</v>
      </c>
      <c r="C13" s="5">
        <f t="shared" si="3"/>
        <v>6.6005806145826476E-2</v>
      </c>
      <c r="D13" s="5">
        <f t="shared" si="3"/>
        <v>0.22570841578776263</v>
      </c>
      <c r="E13" s="5">
        <f t="shared" si="3"/>
        <v>0.32214880491749021</v>
      </c>
      <c r="F13" s="5">
        <f t="shared" si="3"/>
        <v>0.16741215504850113</v>
      </c>
      <c r="G13" s="5">
        <f t="shared" si="3"/>
        <v>0.93158900223573826</v>
      </c>
    </row>
    <row r="15" spans="1:7">
      <c r="A15" s="1"/>
      <c r="B15" s="38" t="s">
        <v>11</v>
      </c>
      <c r="C15" s="38"/>
      <c r="D15" s="38"/>
      <c r="E15" s="38"/>
      <c r="F15" s="38"/>
      <c r="G15" s="38"/>
    </row>
    <row r="16" spans="1:7">
      <c r="A16" s="1" t="s">
        <v>14</v>
      </c>
      <c r="B16" s="2" t="s">
        <v>0</v>
      </c>
      <c r="C16" s="2" t="s">
        <v>1</v>
      </c>
      <c r="D16" s="2" t="s">
        <v>2</v>
      </c>
      <c r="E16" s="2" t="s">
        <v>3</v>
      </c>
      <c r="F16" s="2" t="s">
        <v>4</v>
      </c>
      <c r="G16" s="2" t="s">
        <v>5</v>
      </c>
    </row>
    <row r="17" spans="1:14">
      <c r="A17" s="1" t="s">
        <v>6</v>
      </c>
      <c r="B17" s="5">
        <v>29.815262507300702</v>
      </c>
      <c r="C17" s="5">
        <v>28.673040679080099</v>
      </c>
      <c r="D17" s="5">
        <v>30.432879545406202</v>
      </c>
      <c r="E17" s="5">
        <v>29.237564393866801</v>
      </c>
      <c r="F17" s="5">
        <v>30.0894882622413</v>
      </c>
      <c r="G17" s="5">
        <v>30.620174489891902</v>
      </c>
    </row>
    <row r="18" spans="1:14">
      <c r="A18" s="1" t="s">
        <v>7</v>
      </c>
      <c r="B18" s="5">
        <v>30.049215468499501</v>
      </c>
      <c r="C18" s="5">
        <v>28.298318785745199</v>
      </c>
      <c r="D18" s="5">
        <v>30.799277189817101</v>
      </c>
      <c r="E18" s="5">
        <v>29.401049061071301</v>
      </c>
      <c r="F18" s="5">
        <v>30.0830535820558</v>
      </c>
      <c r="G18" s="5">
        <v>31.023983286213198</v>
      </c>
    </row>
    <row r="19" spans="1:14">
      <c r="A19" s="1" t="s">
        <v>8</v>
      </c>
      <c r="B19" s="20">
        <f t="shared" ref="B19:G19" si="4">AVERAGE(B17:B18)</f>
        <v>29.932238987900099</v>
      </c>
      <c r="C19" s="20">
        <f t="shared" si="4"/>
        <v>28.485679732412649</v>
      </c>
      <c r="D19" s="20">
        <f t="shared" si="4"/>
        <v>30.616078367611649</v>
      </c>
      <c r="E19" s="20">
        <f t="shared" si="4"/>
        <v>29.319306727469051</v>
      </c>
      <c r="F19" s="20">
        <f t="shared" si="4"/>
        <v>30.08627092214855</v>
      </c>
      <c r="G19" s="20">
        <f t="shared" si="4"/>
        <v>30.822078888052552</v>
      </c>
    </row>
    <row r="20" spans="1:14">
      <c r="A20" s="1" t="s">
        <v>9</v>
      </c>
      <c r="B20" s="5">
        <f t="shared" ref="B20:G20" si="5">STDEV(B17:B18)</f>
        <v>0.16542972534234412</v>
      </c>
      <c r="C20" s="5">
        <f t="shared" si="5"/>
        <v>0.26496839183617016</v>
      </c>
      <c r="D20" s="5">
        <f t="shared" si="5"/>
        <v>0.25908225897372394</v>
      </c>
      <c r="E20" s="5">
        <f t="shared" si="5"/>
        <v>0.11560111680032796</v>
      </c>
      <c r="F20" s="5">
        <f t="shared" si="5"/>
        <v>4.5500059939334297E-3</v>
      </c>
      <c r="G20" s="5">
        <f t="shared" si="5"/>
        <v>0.28553593818156625</v>
      </c>
    </row>
    <row r="22" spans="1:14">
      <c r="A22" s="1"/>
      <c r="B22" s="38" t="s">
        <v>12</v>
      </c>
      <c r="C22" s="38"/>
      <c r="D22" s="38"/>
      <c r="E22" s="38"/>
      <c r="F22" s="38"/>
      <c r="G22" s="38"/>
    </row>
    <row r="23" spans="1:14">
      <c r="A23" s="1" t="s">
        <v>14</v>
      </c>
      <c r="B23" s="2" t="s">
        <v>0</v>
      </c>
      <c r="C23" s="2" t="s">
        <v>1</v>
      </c>
      <c r="D23" s="2" t="s">
        <v>2</v>
      </c>
      <c r="E23" s="2" t="s">
        <v>3</v>
      </c>
      <c r="F23" s="2" t="s">
        <v>4</v>
      </c>
      <c r="G23" s="2" t="s">
        <v>5</v>
      </c>
    </row>
    <row r="24" spans="1:14">
      <c r="A24" s="1" t="s">
        <v>6</v>
      </c>
      <c r="B24" s="5">
        <v>27.936025845240302</v>
      </c>
      <c r="C24" s="5">
        <v>26.335113890563399</v>
      </c>
      <c r="D24" s="5">
        <v>28.832294829073799</v>
      </c>
      <c r="E24" s="5">
        <v>26.6666415450484</v>
      </c>
      <c r="F24" s="5">
        <v>30.006362844988502</v>
      </c>
      <c r="G24" s="5">
        <v>28.882429286140201</v>
      </c>
    </row>
    <row r="25" spans="1:14">
      <c r="A25" s="1" t="s">
        <v>7</v>
      </c>
      <c r="B25" s="5">
        <v>27.749239496026799</v>
      </c>
      <c r="C25" s="5">
        <v>26.3562759290818</v>
      </c>
      <c r="D25" s="5">
        <v>29.060856945751599</v>
      </c>
      <c r="E25" s="5">
        <v>26.5375971351747</v>
      </c>
      <c r="F25" s="5">
        <v>30.782382935783801</v>
      </c>
      <c r="G25" s="5">
        <v>30.208319094752799</v>
      </c>
      <c r="I25" s="5"/>
      <c r="J25" s="5"/>
      <c r="K25" s="5"/>
      <c r="L25" s="5"/>
      <c r="M25" s="5"/>
      <c r="N25" s="5"/>
    </row>
    <row r="26" spans="1:14">
      <c r="A26" s="1" t="s">
        <v>8</v>
      </c>
      <c r="B26" s="20">
        <f t="shared" ref="B26:G26" si="6">AVERAGE(B24:B25)</f>
        <v>27.842632670633549</v>
      </c>
      <c r="C26" s="20">
        <f t="shared" si="6"/>
        <v>26.345694909822598</v>
      </c>
      <c r="D26" s="20">
        <f t="shared" si="6"/>
        <v>28.946575887412699</v>
      </c>
      <c r="E26" s="20">
        <f t="shared" si="6"/>
        <v>26.60211934011155</v>
      </c>
      <c r="F26" s="20">
        <f t="shared" si="6"/>
        <v>30.394372890386151</v>
      </c>
      <c r="G26" s="20">
        <f t="shared" si="6"/>
        <v>29.545374190446502</v>
      </c>
      <c r="I26" s="5"/>
      <c r="J26" s="5"/>
      <c r="K26" s="5"/>
      <c r="L26" s="5"/>
      <c r="M26" s="5"/>
      <c r="N26" s="5"/>
    </row>
    <row r="27" spans="1:14">
      <c r="A27" s="1" t="s">
        <v>9</v>
      </c>
      <c r="B27" s="5">
        <f t="shared" ref="B27:G27" si="7">STDEV(B24:B25)</f>
        <v>0.13207789416194596</v>
      </c>
      <c r="C27" s="5">
        <f t="shared" si="7"/>
        <v>1.4963820940092451E-2</v>
      </c>
      <c r="D27" s="5">
        <f t="shared" si="7"/>
        <v>0.16161782262522328</v>
      </c>
      <c r="E27" s="5">
        <f t="shared" si="7"/>
        <v>9.1248177295909408E-2</v>
      </c>
      <c r="F27" s="5">
        <f t="shared" si="7"/>
        <v>0.54872906853835646</v>
      </c>
      <c r="G27" s="5">
        <f t="shared" si="7"/>
        <v>0.93754567477610129</v>
      </c>
      <c r="I27" s="5"/>
      <c r="J27" s="5"/>
      <c r="K27" s="5"/>
      <c r="L27" s="5"/>
      <c r="M27" s="5"/>
      <c r="N27" s="5"/>
    </row>
    <row r="28" spans="1:14">
      <c r="I28" s="5"/>
      <c r="J28" s="5"/>
      <c r="K28" s="5"/>
      <c r="L28" s="5"/>
      <c r="M28" s="5"/>
      <c r="N28" s="5"/>
    </row>
    <row r="29" spans="1:14">
      <c r="A29" s="1"/>
      <c r="B29" s="38" t="s">
        <v>32</v>
      </c>
      <c r="C29" s="38"/>
      <c r="D29" s="38"/>
      <c r="E29" s="38"/>
      <c r="F29" s="38"/>
      <c r="G29" s="38"/>
    </row>
    <row r="30" spans="1:14">
      <c r="A30" s="8" t="s">
        <v>14</v>
      </c>
      <c r="B30" s="9" t="s">
        <v>0</v>
      </c>
      <c r="C30" s="9" t="s">
        <v>1</v>
      </c>
      <c r="D30" s="9" t="s">
        <v>2</v>
      </c>
      <c r="E30" s="9" t="s">
        <v>3</v>
      </c>
      <c r="F30" s="9" t="s">
        <v>4</v>
      </c>
      <c r="G30" s="9" t="s">
        <v>5</v>
      </c>
    </row>
    <row r="31" spans="1:14">
      <c r="A31" s="1" t="s">
        <v>6</v>
      </c>
      <c r="B31" s="5">
        <v>34.476364433264898</v>
      </c>
      <c r="C31" s="5">
        <v>31.1665206140188</v>
      </c>
      <c r="D31" s="5">
        <v>35.2676333912137</v>
      </c>
      <c r="E31" s="22">
        <v>32.547815964190868</v>
      </c>
      <c r="F31" s="5">
        <v>36.379025091692</v>
      </c>
      <c r="G31" s="5">
        <v>37.251031177319298</v>
      </c>
    </row>
    <row r="32" spans="1:14">
      <c r="A32" s="1" t="s">
        <v>7</v>
      </c>
      <c r="B32" s="5">
        <v>34.493237207234102</v>
      </c>
      <c r="C32" s="5">
        <v>32.806935955312397</v>
      </c>
      <c r="D32" s="5">
        <v>34.8722028960958</v>
      </c>
      <c r="E32" s="22">
        <v>32.146779266471533</v>
      </c>
      <c r="F32" s="5">
        <v>35.475335002222202</v>
      </c>
      <c r="G32" s="5">
        <v>37.008757520689301</v>
      </c>
    </row>
    <row r="33" spans="1:7">
      <c r="A33" s="1" t="s">
        <v>8</v>
      </c>
      <c r="B33" s="20">
        <f t="shared" ref="B33:G33" si="8">AVERAGE(B31:B32)</f>
        <v>34.484800820249504</v>
      </c>
      <c r="C33" s="20">
        <f t="shared" si="8"/>
        <v>31.986728284665599</v>
      </c>
      <c r="D33" s="20">
        <f t="shared" si="8"/>
        <v>35.069918143654746</v>
      </c>
      <c r="E33" s="20">
        <f t="shared" si="8"/>
        <v>32.3472976153312</v>
      </c>
      <c r="F33" s="20">
        <f t="shared" si="8"/>
        <v>35.927180046957105</v>
      </c>
      <c r="G33" s="20">
        <f t="shared" si="8"/>
        <v>37.129894349004303</v>
      </c>
    </row>
    <row r="34" spans="1:7">
      <c r="A34" s="1" t="s">
        <v>9</v>
      </c>
      <c r="B34" s="5">
        <f t="shared" ref="B34:G34" si="9">STDEV(B31:B32)</f>
        <v>1.1930852891052363E-2</v>
      </c>
      <c r="C34" s="5">
        <f t="shared" si="9"/>
        <v>1.1599488117911472</v>
      </c>
      <c r="D34" s="5">
        <f t="shared" si="9"/>
        <v>0.27961158458582092</v>
      </c>
      <c r="E34" s="5">
        <f t="shared" si="9"/>
        <v>0.28357576846200089</v>
      </c>
      <c r="F34" s="5">
        <f t="shared" si="9"/>
        <v>0.6390053903551719</v>
      </c>
      <c r="G34" s="5">
        <f t="shared" si="9"/>
        <v>0.17131334550593236</v>
      </c>
    </row>
  </sheetData>
  <mergeCells count="5">
    <mergeCell ref="B8:G8"/>
    <mergeCell ref="B15:G15"/>
    <mergeCell ref="B22:G22"/>
    <mergeCell ref="B1:G1"/>
    <mergeCell ref="B29:G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D6DD-331B-4941-B3E6-4716705E7A30}">
  <dimension ref="A1:G34"/>
  <sheetViews>
    <sheetView workbookViewId="0">
      <selection activeCell="G49" sqref="G49"/>
    </sheetView>
  </sheetViews>
  <sheetFormatPr baseColWidth="10" defaultRowHeight="16"/>
  <cols>
    <col min="1" max="1" width="14.28515625" bestFit="1" customWidth="1"/>
  </cols>
  <sheetData>
    <row r="1" spans="1:7">
      <c r="A1" s="38" t="s">
        <v>45</v>
      </c>
      <c r="B1" s="38"/>
      <c r="C1" s="38"/>
      <c r="D1" s="38"/>
      <c r="E1" s="38"/>
      <c r="F1" s="38"/>
      <c r="G1" s="38"/>
    </row>
    <row r="2" spans="1:7">
      <c r="A2" s="9" t="s">
        <v>46</v>
      </c>
      <c r="B2" s="16" t="s">
        <v>0</v>
      </c>
      <c r="C2" s="16" t="s">
        <v>1</v>
      </c>
      <c r="D2" s="16" t="s">
        <v>2</v>
      </c>
      <c r="E2" s="16" t="s">
        <v>3</v>
      </c>
      <c r="F2" s="16" t="s">
        <v>4</v>
      </c>
      <c r="G2" s="16" t="s">
        <v>5</v>
      </c>
    </row>
    <row r="3" spans="1:7">
      <c r="A3" s="16">
        <v>50</v>
      </c>
      <c r="B3" s="3">
        <v>25.439566459079799</v>
      </c>
      <c r="C3" s="3">
        <v>23.0100416497712</v>
      </c>
      <c r="D3" s="3">
        <v>26.142866402780999</v>
      </c>
      <c r="E3" s="3">
        <v>23.2412097457599</v>
      </c>
      <c r="F3" s="3">
        <v>25.0650957103568</v>
      </c>
      <c r="G3" s="18" t="s">
        <v>31</v>
      </c>
    </row>
    <row r="4" spans="1:7">
      <c r="A4" s="16">
        <v>49.4</v>
      </c>
      <c r="B4" s="3">
        <v>25.129544684765701</v>
      </c>
      <c r="C4" s="3">
        <v>22.844033620820799</v>
      </c>
      <c r="D4" s="3">
        <v>26.025411011001299</v>
      </c>
      <c r="E4" s="19">
        <v>23.099803408787199</v>
      </c>
      <c r="F4" s="3">
        <v>24.574150067097499</v>
      </c>
      <c r="G4" s="3">
        <v>27.320517181713299</v>
      </c>
    </row>
    <row r="5" spans="1:7">
      <c r="A5" s="16">
        <v>48.3</v>
      </c>
      <c r="B5" s="3">
        <v>25.534011000370501</v>
      </c>
      <c r="C5" s="3">
        <v>23.0940027234893</v>
      </c>
      <c r="D5" s="3">
        <v>26.100768660633801</v>
      </c>
      <c r="E5" s="3">
        <v>23.422239432194001</v>
      </c>
      <c r="F5" s="3">
        <v>24.7289149524076</v>
      </c>
      <c r="G5" s="3">
        <v>25.620193462319499</v>
      </c>
    </row>
    <row r="6" spans="1:7">
      <c r="A6" s="16">
        <v>46.3</v>
      </c>
      <c r="B6" s="3">
        <v>25.460442251019501</v>
      </c>
      <c r="C6" s="3">
        <v>23.601180005266301</v>
      </c>
      <c r="D6" s="3">
        <v>26.3601181102838</v>
      </c>
      <c r="E6" s="3">
        <v>23.8748238645416</v>
      </c>
      <c r="F6" s="3">
        <v>24.9363125845959</v>
      </c>
      <c r="G6" s="3">
        <v>25.653190326558001</v>
      </c>
    </row>
    <row r="7" spans="1:7">
      <c r="A7" s="16">
        <v>43.9</v>
      </c>
      <c r="B7" s="3">
        <v>25.814887700003101</v>
      </c>
      <c r="C7" s="3">
        <v>24.178685116141398</v>
      </c>
      <c r="D7" s="3">
        <v>26.5157990519895</v>
      </c>
      <c r="E7" s="3">
        <v>24.204697404034601</v>
      </c>
      <c r="F7" s="3">
        <v>25.121676096656799</v>
      </c>
      <c r="G7" s="3">
        <v>26.022066717388601</v>
      </c>
    </row>
    <row r="8" spans="1:7">
      <c r="A8" s="16">
        <v>42</v>
      </c>
      <c r="B8" s="3">
        <v>25.856556650296099</v>
      </c>
      <c r="C8" s="3">
        <v>24.346814065313499</v>
      </c>
      <c r="D8" s="3">
        <v>27.213226452273101</v>
      </c>
      <c r="E8" s="3">
        <v>24.494363648610701</v>
      </c>
      <c r="F8" s="3">
        <v>25.2873481951321</v>
      </c>
      <c r="G8" s="3">
        <v>26.622319098549202</v>
      </c>
    </row>
    <row r="9" spans="1:7">
      <c r="A9" s="16">
        <v>40.6</v>
      </c>
      <c r="B9" s="3">
        <v>26.550128483634399</v>
      </c>
      <c r="C9" s="3">
        <v>24.482944635916699</v>
      </c>
      <c r="D9" s="3">
        <v>27.5233785878651</v>
      </c>
      <c r="E9" s="3">
        <v>24.919747153745199</v>
      </c>
      <c r="F9" s="3">
        <v>25.578988389609201</v>
      </c>
      <c r="G9" s="3">
        <v>26.713928591041</v>
      </c>
    </row>
    <row r="10" spans="1:7">
      <c r="A10" s="16">
        <v>40</v>
      </c>
      <c r="B10" s="3">
        <v>26.494833760752901</v>
      </c>
      <c r="C10" s="3">
        <v>24.706386587441401</v>
      </c>
      <c r="D10" s="3">
        <v>27.9598659468998</v>
      </c>
      <c r="E10" s="3">
        <v>25.277881272380899</v>
      </c>
      <c r="F10" s="3">
        <v>25.827331301478299</v>
      </c>
      <c r="G10" s="3">
        <v>26.747519771648999</v>
      </c>
    </row>
    <row r="14" spans="1:7">
      <c r="A14" s="39" t="s">
        <v>29</v>
      </c>
      <c r="B14" s="39"/>
      <c r="C14" s="39"/>
      <c r="D14" s="39"/>
    </row>
    <row r="15" spans="1:7">
      <c r="A15" s="9" t="s">
        <v>46</v>
      </c>
      <c r="B15" s="9" t="s">
        <v>0</v>
      </c>
      <c r="C15" s="9" t="s">
        <v>1</v>
      </c>
      <c r="D15" s="9" t="s">
        <v>3</v>
      </c>
    </row>
    <row r="16" spans="1:7">
      <c r="A16" s="16">
        <v>50</v>
      </c>
      <c r="B16" s="10">
        <v>26.44</v>
      </c>
      <c r="C16" s="10">
        <v>25.44</v>
      </c>
      <c r="D16" s="10">
        <v>25.18</v>
      </c>
    </row>
    <row r="17" spans="1:4">
      <c r="A17" s="16">
        <v>49.4</v>
      </c>
      <c r="B17" s="10">
        <v>26.91</v>
      </c>
      <c r="C17" s="10">
        <v>25.2</v>
      </c>
      <c r="D17" s="10">
        <v>25.18</v>
      </c>
    </row>
    <row r="18" spans="1:4">
      <c r="A18" s="16">
        <v>48.3</v>
      </c>
      <c r="B18" s="10">
        <v>26.86</v>
      </c>
      <c r="C18" s="10">
        <v>24.76</v>
      </c>
      <c r="D18" s="10">
        <v>25.03</v>
      </c>
    </row>
    <row r="19" spans="1:4">
      <c r="A19" s="16">
        <v>46.3</v>
      </c>
      <c r="B19" s="10">
        <v>26.43</v>
      </c>
      <c r="C19" s="10">
        <v>24.34</v>
      </c>
      <c r="D19" s="10">
        <v>24.85</v>
      </c>
    </row>
    <row r="20" spans="1:4">
      <c r="A20" s="16">
        <v>43.9</v>
      </c>
      <c r="B20" s="10">
        <v>26.92</v>
      </c>
      <c r="C20" s="10">
        <v>24.74</v>
      </c>
      <c r="D20" s="10">
        <v>24.87</v>
      </c>
    </row>
    <row r="21" spans="1:4">
      <c r="A21" s="16">
        <v>42</v>
      </c>
      <c r="B21" s="10">
        <v>26.96</v>
      </c>
      <c r="C21" s="10">
        <v>24.99</v>
      </c>
      <c r="D21" s="10">
        <v>25.5</v>
      </c>
    </row>
    <row r="22" spans="1:4">
      <c r="A22" s="16">
        <v>40.6</v>
      </c>
      <c r="B22" s="10">
        <v>27.37</v>
      </c>
      <c r="C22" s="10">
        <v>25.04</v>
      </c>
      <c r="D22" s="10">
        <v>25.17</v>
      </c>
    </row>
    <row r="23" spans="1:4">
      <c r="A23" s="16">
        <v>40</v>
      </c>
      <c r="B23" s="10">
        <v>27.63</v>
      </c>
      <c r="C23" s="10">
        <v>25.05</v>
      </c>
      <c r="D23" s="10">
        <v>25.6</v>
      </c>
    </row>
    <row r="24" spans="1:4">
      <c r="A24" s="17"/>
      <c r="B24" s="17"/>
      <c r="C24" s="17"/>
      <c r="D24" s="17"/>
    </row>
    <row r="25" spans="1:4">
      <c r="A25" s="39" t="s">
        <v>30</v>
      </c>
      <c r="B25" s="39"/>
      <c r="C25" s="39"/>
      <c r="D25" s="39"/>
    </row>
    <row r="26" spans="1:4">
      <c r="A26" s="9" t="s">
        <v>46</v>
      </c>
      <c r="B26" s="9" t="s">
        <v>0</v>
      </c>
      <c r="C26" s="9" t="s">
        <v>1</v>
      </c>
      <c r="D26" s="9" t="s">
        <v>3</v>
      </c>
    </row>
    <row r="27" spans="1:4">
      <c r="A27" s="16">
        <v>50</v>
      </c>
      <c r="B27" s="10">
        <v>27.14</v>
      </c>
      <c r="C27" s="10">
        <v>25.24</v>
      </c>
      <c r="D27" s="10">
        <v>25.92</v>
      </c>
    </row>
    <row r="28" spans="1:4">
      <c r="A28" s="16">
        <v>49.4</v>
      </c>
      <c r="B28" s="10">
        <v>26.84</v>
      </c>
      <c r="C28" s="10">
        <v>25.05</v>
      </c>
      <c r="D28" s="10">
        <v>25.34</v>
      </c>
    </row>
    <row r="29" spans="1:4">
      <c r="A29" s="16">
        <v>48.3</v>
      </c>
      <c r="B29" s="10">
        <v>26.42</v>
      </c>
      <c r="C29" s="10">
        <v>25.08</v>
      </c>
      <c r="D29" s="10">
        <v>25.16</v>
      </c>
    </row>
    <row r="30" spans="1:4">
      <c r="A30" s="16">
        <v>46.3</v>
      </c>
      <c r="B30" s="10">
        <v>26.43</v>
      </c>
      <c r="C30" s="10">
        <v>25.25</v>
      </c>
      <c r="D30" s="10">
        <v>25.34</v>
      </c>
    </row>
    <row r="31" spans="1:4">
      <c r="A31" s="16">
        <v>43.9</v>
      </c>
      <c r="B31" s="10">
        <v>26.85</v>
      </c>
      <c r="C31" s="10">
        <v>25.52</v>
      </c>
      <c r="D31" s="10">
        <v>25.49</v>
      </c>
    </row>
    <row r="32" spans="1:4">
      <c r="A32" s="16">
        <v>42</v>
      </c>
      <c r="B32" s="10">
        <v>27.64</v>
      </c>
      <c r="C32" s="10">
        <v>25.81</v>
      </c>
      <c r="D32" s="10">
        <v>25.75</v>
      </c>
    </row>
    <row r="33" spans="1:4">
      <c r="A33" s="16">
        <v>40.6</v>
      </c>
      <c r="B33" s="10">
        <v>27.69</v>
      </c>
      <c r="C33" s="10">
        <v>25.83</v>
      </c>
      <c r="D33" s="10">
        <v>25.7</v>
      </c>
    </row>
    <row r="34" spans="1:4">
      <c r="A34" s="16">
        <v>40</v>
      </c>
      <c r="B34" s="10">
        <v>27.41</v>
      </c>
      <c r="C34" s="10">
        <v>26.11</v>
      </c>
      <c r="D34" s="10">
        <v>26.21</v>
      </c>
    </row>
  </sheetData>
  <mergeCells count="3">
    <mergeCell ref="A1:G1"/>
    <mergeCell ref="A14:D14"/>
    <mergeCell ref="A25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04E6C-CD00-964C-A6A7-0714F5E01B03}">
  <dimension ref="A1:R27"/>
  <sheetViews>
    <sheetView workbookViewId="0">
      <selection activeCell="H34" sqref="H34"/>
    </sheetView>
  </sheetViews>
  <sheetFormatPr baseColWidth="10" defaultRowHeight="16"/>
  <sheetData>
    <row r="1" spans="1:18">
      <c r="A1" s="38" t="s">
        <v>15</v>
      </c>
      <c r="B1" s="38"/>
      <c r="C1" s="38"/>
      <c r="D1" s="38"/>
    </row>
    <row r="2" spans="1:18">
      <c r="A2" s="8" t="s">
        <v>17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</row>
    <row r="3" spans="1:18">
      <c r="A3" s="8" t="s">
        <v>6</v>
      </c>
      <c r="B3" s="10">
        <v>31.8591679504088</v>
      </c>
      <c r="C3" s="10">
        <v>30.451337725932799</v>
      </c>
      <c r="D3" s="10">
        <v>28.364597083876099</v>
      </c>
      <c r="E3" s="10">
        <v>27.831540798097301</v>
      </c>
      <c r="F3" s="10">
        <v>27.968953534887401</v>
      </c>
      <c r="G3" s="10">
        <v>28.138722359729901</v>
      </c>
    </row>
    <row r="4" spans="1:18">
      <c r="A4" s="8" t="s">
        <v>7</v>
      </c>
      <c r="B4" s="10">
        <v>31.535029791927801</v>
      </c>
      <c r="C4" s="10">
        <v>31.097711715499099</v>
      </c>
      <c r="D4" s="10">
        <v>28.177424690278102</v>
      </c>
      <c r="E4" s="10">
        <v>27.642907278195398</v>
      </c>
      <c r="F4" s="10">
        <v>27.372617986735001</v>
      </c>
      <c r="G4" s="10">
        <v>28.094690586013801</v>
      </c>
    </row>
    <row r="5" spans="1:18">
      <c r="A5" s="8" t="s">
        <v>8</v>
      </c>
      <c r="B5" s="11">
        <v>30.39</v>
      </c>
      <c r="C5" s="11">
        <v>29.98</v>
      </c>
      <c r="D5" s="11">
        <v>27.54</v>
      </c>
      <c r="E5" s="11">
        <v>27.16</v>
      </c>
      <c r="F5" s="11">
        <v>27.07</v>
      </c>
      <c r="G5" s="11">
        <v>27.43</v>
      </c>
    </row>
    <row r="6" spans="1:18">
      <c r="A6" s="8" t="s">
        <v>9</v>
      </c>
      <c r="B6" s="10">
        <v>0.51</v>
      </c>
      <c r="C6" s="10">
        <v>0.11</v>
      </c>
      <c r="D6" s="10">
        <v>0.08</v>
      </c>
      <c r="E6" s="10">
        <v>0.69</v>
      </c>
      <c r="F6" s="10">
        <v>0.34</v>
      </c>
      <c r="G6" s="10">
        <v>0.02</v>
      </c>
    </row>
    <row r="8" spans="1:18">
      <c r="A8" s="8" t="s">
        <v>16</v>
      </c>
      <c r="B8" s="9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</row>
    <row r="9" spans="1:18">
      <c r="A9" s="8" t="s">
        <v>6</v>
      </c>
      <c r="B9" s="10">
        <v>33.297080956624697</v>
      </c>
      <c r="C9" s="10">
        <v>33.1575276981009</v>
      </c>
      <c r="D9" s="10">
        <v>32.369574863468301</v>
      </c>
      <c r="E9" s="10">
        <v>32.034467518637499</v>
      </c>
      <c r="F9" s="10">
        <v>32.010641009329298</v>
      </c>
      <c r="G9" s="10">
        <v>32.993818048352601</v>
      </c>
    </row>
    <row r="10" spans="1:18">
      <c r="A10" s="8" t="s">
        <v>7</v>
      </c>
      <c r="B10" s="10">
        <v>33.668999572211597</v>
      </c>
      <c r="C10" s="10">
        <v>33.607053798843197</v>
      </c>
      <c r="D10" s="10">
        <v>32.573515779455398</v>
      </c>
      <c r="E10" s="10">
        <v>32.342364412578</v>
      </c>
      <c r="F10" s="10">
        <v>32.1910108220506</v>
      </c>
      <c r="G10" s="10">
        <v>32.555047344523601</v>
      </c>
    </row>
    <row r="11" spans="1:18">
      <c r="A11" s="8" t="s">
        <v>8</v>
      </c>
      <c r="B11" s="11">
        <v>32.97</v>
      </c>
      <c r="C11" s="11">
        <v>32.74</v>
      </c>
      <c r="D11" s="11">
        <v>31.08</v>
      </c>
      <c r="E11" s="11">
        <v>31.88</v>
      </c>
      <c r="F11" s="11">
        <v>31.59</v>
      </c>
      <c r="G11" s="11">
        <v>32.35</v>
      </c>
    </row>
    <row r="12" spans="1:18">
      <c r="A12" s="8" t="s">
        <v>9</v>
      </c>
      <c r="B12" s="10">
        <v>0.3</v>
      </c>
      <c r="C12" s="10">
        <v>0.24</v>
      </c>
      <c r="D12" s="10">
        <v>1.28</v>
      </c>
      <c r="E12" s="10">
        <v>0.11</v>
      </c>
      <c r="F12" s="10">
        <v>0.18</v>
      </c>
      <c r="G12" s="10">
        <v>0.33</v>
      </c>
    </row>
    <row r="13" spans="1:18">
      <c r="A13" s="10"/>
      <c r="B13" s="10"/>
      <c r="C13" s="10"/>
      <c r="D13" s="10"/>
      <c r="E13" s="10"/>
      <c r="F13" s="10"/>
      <c r="G13" s="10"/>
    </row>
    <row r="14" spans="1:18">
      <c r="A14" s="2" t="s">
        <v>39</v>
      </c>
      <c r="B14" s="2" t="s">
        <v>34</v>
      </c>
      <c r="C14" s="2" t="s">
        <v>35</v>
      </c>
      <c r="D14" s="2" t="s">
        <v>36</v>
      </c>
      <c r="E14" s="2" t="s">
        <v>37</v>
      </c>
      <c r="F14" s="18"/>
      <c r="G14" s="2" t="s">
        <v>41</v>
      </c>
      <c r="H14" s="2" t="s">
        <v>34</v>
      </c>
      <c r="I14" s="2" t="s">
        <v>35</v>
      </c>
      <c r="J14" s="2" t="s">
        <v>36</v>
      </c>
      <c r="K14" s="2" t="s">
        <v>37</v>
      </c>
      <c r="L14" s="18"/>
      <c r="M14" s="18"/>
      <c r="N14" s="2" t="s">
        <v>43</v>
      </c>
      <c r="O14" s="2" t="s">
        <v>34</v>
      </c>
      <c r="P14" s="2" t="s">
        <v>35</v>
      </c>
      <c r="Q14" s="2" t="s">
        <v>36</v>
      </c>
      <c r="R14" s="2" t="s">
        <v>37</v>
      </c>
    </row>
    <row r="15" spans="1:18">
      <c r="A15" s="2" t="s">
        <v>6</v>
      </c>
      <c r="B15" s="3">
        <v>26.096937226323899</v>
      </c>
      <c r="C15" s="3">
        <v>27.036928814597701</v>
      </c>
      <c r="D15" s="3">
        <v>26.596179415102899</v>
      </c>
      <c r="E15" s="3">
        <v>27.198158831935199</v>
      </c>
      <c r="F15" s="18"/>
      <c r="G15" s="2" t="s">
        <v>6</v>
      </c>
      <c r="H15" s="3">
        <v>26.1122196879945</v>
      </c>
      <c r="I15" s="3">
        <v>26.050907619159801</v>
      </c>
      <c r="J15" s="3">
        <v>25.613755880267099</v>
      </c>
      <c r="K15" s="3">
        <v>25.510448164317001</v>
      </c>
      <c r="L15" s="18"/>
      <c r="M15" s="18"/>
      <c r="N15" s="2" t="s">
        <v>6</v>
      </c>
      <c r="O15" s="3">
        <v>25.560357777186098</v>
      </c>
      <c r="P15" s="3">
        <v>25.072877390941802</v>
      </c>
      <c r="Q15" s="3">
        <v>25.744588654317099</v>
      </c>
      <c r="R15" s="3">
        <v>24.404172630631301</v>
      </c>
    </row>
    <row r="16" spans="1:18">
      <c r="A16" s="2" t="s">
        <v>7</v>
      </c>
      <c r="B16" s="3">
        <v>26.2957922999929</v>
      </c>
      <c r="C16" s="3">
        <v>26.7210614724514</v>
      </c>
      <c r="D16" s="3">
        <v>26.448793118753699</v>
      </c>
      <c r="E16" s="3">
        <v>27.093943537989201</v>
      </c>
      <c r="F16" s="18"/>
      <c r="G16" s="2" t="s">
        <v>7</v>
      </c>
      <c r="H16" s="3">
        <v>25.910197388454399</v>
      </c>
      <c r="I16" s="3">
        <v>25.8401409222914</v>
      </c>
      <c r="J16" s="3">
        <v>25.5708417449579</v>
      </c>
      <c r="K16" s="3">
        <v>25.413947152437999</v>
      </c>
      <c r="L16" s="18"/>
      <c r="M16" s="18"/>
      <c r="N16" s="2" t="s">
        <v>7</v>
      </c>
      <c r="O16" s="3">
        <v>25.384881731065398</v>
      </c>
      <c r="P16" s="3">
        <v>24.954646680440501</v>
      </c>
      <c r="Q16" s="3">
        <v>25.538527707501199</v>
      </c>
      <c r="R16" s="3">
        <v>25.102327144763098</v>
      </c>
    </row>
    <row r="17" spans="1:18">
      <c r="A17" s="2" t="s">
        <v>38</v>
      </c>
      <c r="B17" s="23">
        <f>AVERAGE(B15:B16)</f>
        <v>26.1963647631584</v>
      </c>
      <c r="C17" s="23">
        <f t="shared" ref="C17:E17" si="0">AVERAGE(C15:C16)</f>
        <v>26.878995143524548</v>
      </c>
      <c r="D17" s="23">
        <f t="shared" si="0"/>
        <v>26.522486266928297</v>
      </c>
      <c r="E17" s="23">
        <f t="shared" si="0"/>
        <v>27.1460511849622</v>
      </c>
      <c r="F17" s="18"/>
      <c r="G17" s="2" t="s">
        <v>38</v>
      </c>
      <c r="H17" s="23">
        <f>AVERAGE(H15:H16)</f>
        <v>26.011208538224452</v>
      </c>
      <c r="I17" s="23">
        <f t="shared" ref="I17:K17" si="1">AVERAGE(I15:I16)</f>
        <v>25.945524270725599</v>
      </c>
      <c r="J17" s="23">
        <f t="shared" si="1"/>
        <v>25.592298812612498</v>
      </c>
      <c r="K17" s="23">
        <f t="shared" si="1"/>
        <v>25.462197658377498</v>
      </c>
      <c r="L17" s="18"/>
      <c r="M17" s="18"/>
      <c r="N17" s="2" t="s">
        <v>38</v>
      </c>
      <c r="O17" s="23">
        <f>AVERAGE(O15:O16)</f>
        <v>25.472619754125748</v>
      </c>
      <c r="P17" s="23">
        <f t="shared" ref="P17:R17" si="2">AVERAGE(P15:P16)</f>
        <v>25.013762035691151</v>
      </c>
      <c r="Q17" s="23">
        <f t="shared" si="2"/>
        <v>25.641558180909151</v>
      </c>
      <c r="R17" s="23">
        <f t="shared" si="2"/>
        <v>24.753249887697201</v>
      </c>
    </row>
    <row r="18" spans="1:18">
      <c r="A18" s="2" t="s">
        <v>9</v>
      </c>
      <c r="B18" s="3">
        <f>STDEV(B15:B16)</f>
        <v>0.14061177106470146</v>
      </c>
      <c r="C18" s="3">
        <f t="shared" ref="C18:E18" si="3">STDEV(C15:C16)</f>
        <v>0.2233519395870211</v>
      </c>
      <c r="D18" s="3">
        <f t="shared" si="3"/>
        <v>0.10421784960248963</v>
      </c>
      <c r="E18" s="3">
        <f t="shared" si="3"/>
        <v>7.3691341052564641E-2</v>
      </c>
      <c r="F18" s="18"/>
      <c r="G18" s="2" t="s">
        <v>9</v>
      </c>
      <c r="H18" s="3">
        <f>STDEV(H15:H16)</f>
        <v>0.14285133795570509</v>
      </c>
      <c r="I18" s="3">
        <f t="shared" ref="I18:K18" si="4">STDEV(I15:I16)</f>
        <v>0.14903456060393566</v>
      </c>
      <c r="J18" s="3">
        <f t="shared" si="4"/>
        <v>3.0344876085892352E-2</v>
      </c>
      <c r="K18" s="3">
        <f t="shared" si="4"/>
        <v>6.8236519891006334E-2</v>
      </c>
      <c r="L18" s="18"/>
      <c r="M18" s="18"/>
      <c r="N18" s="2" t="s">
        <v>9</v>
      </c>
      <c r="O18" s="3">
        <f>STDEV(O15:O16)</f>
        <v>0.12408030214775026</v>
      </c>
      <c r="P18" s="3">
        <f t="shared" ref="P18:R18" si="5">STDEV(P15:P16)</f>
        <v>8.3601737139973459E-2</v>
      </c>
      <c r="Q18" s="3">
        <f t="shared" si="5"/>
        <v>0.14570709283124297</v>
      </c>
      <c r="R18" s="3">
        <f t="shared" si="5"/>
        <v>0.49366979125859317</v>
      </c>
    </row>
    <row r="19" spans="1:18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t="s">
        <v>23</v>
      </c>
      <c r="O19" t="s">
        <v>23</v>
      </c>
      <c r="P19" s="18"/>
      <c r="Q19" s="18"/>
      <c r="R19" s="18"/>
    </row>
    <row r="20" spans="1:18">
      <c r="A20" s="2" t="s">
        <v>40</v>
      </c>
      <c r="B20" s="2" t="s">
        <v>34</v>
      </c>
      <c r="C20" s="2" t="s">
        <v>35</v>
      </c>
      <c r="D20" s="2" t="s">
        <v>36</v>
      </c>
      <c r="E20" s="2" t="s">
        <v>37</v>
      </c>
      <c r="F20" s="18"/>
      <c r="G20" s="2" t="s">
        <v>42</v>
      </c>
      <c r="H20" s="2" t="s">
        <v>34</v>
      </c>
      <c r="I20" s="2" t="s">
        <v>35</v>
      </c>
      <c r="J20" s="2" t="s">
        <v>36</v>
      </c>
      <c r="K20" s="2" t="s">
        <v>37</v>
      </c>
      <c r="L20" s="18"/>
      <c r="M20" s="18"/>
      <c r="N20" s="2" t="s">
        <v>44</v>
      </c>
      <c r="O20" s="2" t="s">
        <v>34</v>
      </c>
      <c r="P20" s="2" t="s">
        <v>35</v>
      </c>
      <c r="Q20" s="2" t="s">
        <v>36</v>
      </c>
      <c r="R20" s="2" t="s">
        <v>37</v>
      </c>
    </row>
    <row r="21" spans="1:18">
      <c r="A21" s="2" t="s">
        <v>6</v>
      </c>
      <c r="B21" s="3">
        <v>25.8965932199939</v>
      </c>
      <c r="C21" s="3">
        <v>26.075796850762</v>
      </c>
      <c r="D21" s="3">
        <v>26.084779836501699</v>
      </c>
      <c r="E21" s="3">
        <v>26.977493314685301</v>
      </c>
      <c r="F21" s="18"/>
      <c r="G21" s="2" t="s">
        <v>6</v>
      </c>
      <c r="H21" s="3">
        <v>25.552699859954298</v>
      </c>
      <c r="I21" s="3">
        <v>25.335867603922701</v>
      </c>
      <c r="J21" s="3">
        <v>25.381462891695101</v>
      </c>
      <c r="K21" s="3">
        <v>25.9635136378478</v>
      </c>
      <c r="L21" s="18"/>
      <c r="M21" s="18"/>
      <c r="N21" s="2" t="s">
        <v>6</v>
      </c>
      <c r="O21" s="3">
        <v>24.299873187404401</v>
      </c>
      <c r="P21" s="3">
        <v>24.3784277547316</v>
      </c>
      <c r="Q21" s="3">
        <v>24.128777383799299</v>
      </c>
      <c r="R21" s="3">
        <v>24.335180504470902</v>
      </c>
    </row>
    <row r="22" spans="1:18">
      <c r="A22" s="2" t="s">
        <v>7</v>
      </c>
      <c r="B22" s="3">
        <v>25.821642416309</v>
      </c>
      <c r="C22" s="3">
        <v>26.1087057311134</v>
      </c>
      <c r="D22" s="3">
        <v>25.9674628845912</v>
      </c>
      <c r="E22" s="3">
        <v>26.824181271542301</v>
      </c>
      <c r="F22" s="18"/>
      <c r="G22" s="2" t="s">
        <v>7</v>
      </c>
      <c r="H22" s="3">
        <v>26.371873898468198</v>
      </c>
      <c r="I22" s="3">
        <v>25.320754909720101</v>
      </c>
      <c r="J22" s="3">
        <v>25.106284666519802</v>
      </c>
      <c r="K22" s="3">
        <v>25.888611615742899</v>
      </c>
      <c r="L22" s="18"/>
      <c r="M22" s="18"/>
      <c r="N22" s="2" t="s">
        <v>7</v>
      </c>
      <c r="O22" s="3">
        <v>24.244691787895999</v>
      </c>
      <c r="P22" s="3">
        <v>24.154524888510501</v>
      </c>
      <c r="Q22" s="3">
        <v>24.455465402986</v>
      </c>
      <c r="R22" s="3">
        <v>24.519994357093399</v>
      </c>
    </row>
    <row r="23" spans="1:18">
      <c r="A23" s="2" t="s">
        <v>38</v>
      </c>
      <c r="B23" s="23">
        <f>AVERAGE(B21:B22)</f>
        <v>25.85911781815145</v>
      </c>
      <c r="C23" s="23">
        <f t="shared" ref="C23:E23" si="6">AVERAGE(C21:C22)</f>
        <v>26.0922512909377</v>
      </c>
      <c r="D23" s="23">
        <f t="shared" si="6"/>
        <v>26.026121360546448</v>
      </c>
      <c r="E23" s="23">
        <f t="shared" si="6"/>
        <v>26.900837293113803</v>
      </c>
      <c r="F23" s="18"/>
      <c r="G23" s="2" t="s">
        <v>38</v>
      </c>
      <c r="H23" s="23">
        <f>AVERAGE(H21:H22)</f>
        <v>25.962286879211248</v>
      </c>
      <c r="I23" s="23">
        <f t="shared" ref="I23:K23" si="7">AVERAGE(I21:I22)</f>
        <v>25.328311256821401</v>
      </c>
      <c r="J23" s="23">
        <f t="shared" si="7"/>
        <v>25.243873779107453</v>
      </c>
      <c r="K23" s="23">
        <f t="shared" si="7"/>
        <v>25.92606262679535</v>
      </c>
      <c r="L23" s="18"/>
      <c r="M23" s="18"/>
      <c r="N23" s="2" t="s">
        <v>38</v>
      </c>
      <c r="O23" s="23">
        <f>AVERAGE(O21:O22)</f>
        <v>24.272282487650202</v>
      </c>
      <c r="P23" s="23">
        <f t="shared" ref="P23:R23" si="8">AVERAGE(P21:P22)</f>
        <v>24.266476321621049</v>
      </c>
      <c r="Q23" s="23">
        <f t="shared" si="8"/>
        <v>24.292121393392648</v>
      </c>
      <c r="R23" s="23">
        <f t="shared" si="8"/>
        <v>24.42758743078215</v>
      </c>
    </row>
    <row r="24" spans="1:18">
      <c r="A24" s="2" t="s">
        <v>9</v>
      </c>
      <c r="B24" s="3">
        <f>STDEV(B21:B22)</f>
        <v>5.2998221540974021E-2</v>
      </c>
      <c r="C24" s="3">
        <f t="shared" ref="C24:E24" si="9">STDEV(C21:C22)</f>
        <v>2.3270092457731473E-2</v>
      </c>
      <c r="D24" s="3">
        <f t="shared" si="9"/>
        <v>8.2955612244050292E-2</v>
      </c>
      <c r="E24" s="3">
        <f t="shared" si="9"/>
        <v>0.1084079853439798</v>
      </c>
      <c r="F24" s="18"/>
      <c r="G24" s="2" t="s">
        <v>9</v>
      </c>
      <c r="H24" s="3">
        <f>STDEV(H21:H22)</f>
        <v>0.57924351760514869</v>
      </c>
      <c r="I24" s="3">
        <f t="shared" ref="I24:K24" si="10">STDEV(I21:I22)</f>
        <v>1.068628855265683E-2</v>
      </c>
      <c r="J24" s="3">
        <f t="shared" si="10"/>
        <v>0.19458038905633282</v>
      </c>
      <c r="K24" s="3">
        <f t="shared" si="10"/>
        <v>5.2963727754960048E-2</v>
      </c>
      <c r="L24" s="18"/>
      <c r="M24" s="18"/>
      <c r="N24" s="2" t="s">
        <v>9</v>
      </c>
      <c r="O24" s="3">
        <f>STDEV(O21:O22)</f>
        <v>3.9019141787755431E-2</v>
      </c>
      <c r="P24" s="3">
        <f t="shared" ref="P24:R24" si="11">STDEV(P21:P22)</f>
        <v>0.15832323503204357</v>
      </c>
      <c r="Q24" s="3">
        <f t="shared" si="11"/>
        <v>0.2310033136993172</v>
      </c>
      <c r="R24" s="3">
        <f t="shared" si="11"/>
        <v>0.13068312844657895</v>
      </c>
    </row>
    <row r="27" spans="1:18">
      <c r="D27" s="21"/>
    </row>
  </sheetData>
  <mergeCells count="1"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81A5-2B1D-7F47-9670-E1DA614C56B3}">
  <dimension ref="A1:M36"/>
  <sheetViews>
    <sheetView workbookViewId="0">
      <selection activeCell="D48" sqref="D48"/>
    </sheetView>
  </sheetViews>
  <sheetFormatPr baseColWidth="10" defaultRowHeight="16"/>
  <cols>
    <col min="1" max="1" width="14.28515625" bestFit="1" customWidth="1"/>
    <col min="5" max="5" width="14.28515625" bestFit="1" customWidth="1"/>
  </cols>
  <sheetData>
    <row r="1" spans="1:7">
      <c r="A1" s="38" t="s">
        <v>27</v>
      </c>
      <c r="B1" s="38"/>
      <c r="C1" s="38"/>
      <c r="E1" s="38" t="s">
        <v>28</v>
      </c>
      <c r="F1" s="38"/>
      <c r="G1" s="38"/>
    </row>
    <row r="2" spans="1:7">
      <c r="A2" s="2" t="s">
        <v>26</v>
      </c>
      <c r="B2" s="2" t="s">
        <v>0</v>
      </c>
      <c r="C2" s="2" t="s">
        <v>3</v>
      </c>
      <c r="E2" s="2" t="s">
        <v>26</v>
      </c>
      <c r="F2" s="2" t="s">
        <v>0</v>
      </c>
      <c r="G2" s="2" t="s">
        <v>3</v>
      </c>
    </row>
    <row r="3" spans="1:7">
      <c r="A3" s="12">
        <v>60</v>
      </c>
      <c r="B3" s="13">
        <v>15.9292814484481</v>
      </c>
      <c r="C3" s="13">
        <v>15.7322422924147</v>
      </c>
      <c r="E3" s="12">
        <v>60</v>
      </c>
      <c r="F3" s="13">
        <v>13.9222655263028</v>
      </c>
      <c r="G3" s="13">
        <v>14.0453551905353</v>
      </c>
    </row>
    <row r="4" spans="1:7">
      <c r="A4" s="12">
        <v>59.1</v>
      </c>
      <c r="B4" s="13">
        <v>15.8458391193429</v>
      </c>
      <c r="C4" s="13">
        <v>15.584984895164499</v>
      </c>
      <c r="E4" s="12">
        <v>59.1</v>
      </c>
      <c r="F4" s="13">
        <v>13.873027015730299</v>
      </c>
      <c r="G4" s="13">
        <v>13.955809391669501</v>
      </c>
    </row>
    <row r="5" spans="1:7">
      <c r="A5" s="12">
        <v>57.5</v>
      </c>
      <c r="B5" s="13">
        <v>15.780158903938901</v>
      </c>
      <c r="C5" s="13">
        <v>15.7378820927267</v>
      </c>
      <c r="E5" s="12">
        <v>57.5</v>
      </c>
      <c r="F5" s="13">
        <v>13.8748317812164</v>
      </c>
      <c r="G5" s="13">
        <v>14.008994054343299</v>
      </c>
    </row>
    <row r="6" spans="1:7">
      <c r="A6" s="12">
        <v>54.5</v>
      </c>
      <c r="B6" s="13">
        <v>15.8813359087475</v>
      </c>
      <c r="C6" s="13">
        <v>15.7756877414229</v>
      </c>
      <c r="E6" s="12">
        <v>54.5</v>
      </c>
      <c r="F6" s="13">
        <v>13.908193150454601</v>
      </c>
      <c r="G6" s="13">
        <v>14.0424745090786</v>
      </c>
    </row>
    <row r="7" spans="1:7">
      <c r="A7" s="12">
        <v>50.8</v>
      </c>
      <c r="B7" s="13">
        <v>15.962114753819</v>
      </c>
      <c r="C7" s="13">
        <v>15.849677289747699</v>
      </c>
      <c r="E7" s="12">
        <v>50.8</v>
      </c>
      <c r="F7" s="13">
        <v>13.9530931125542</v>
      </c>
      <c r="G7" s="13">
        <v>14.099161885274199</v>
      </c>
    </row>
    <row r="8" spans="1:7">
      <c r="A8" s="12">
        <v>48</v>
      </c>
      <c r="B8" s="13">
        <v>16.245493903532701</v>
      </c>
      <c r="C8" s="13">
        <v>16.088652455948498</v>
      </c>
      <c r="E8" s="12">
        <v>48</v>
      </c>
      <c r="F8" s="13">
        <v>14.3067843448082</v>
      </c>
      <c r="G8" s="13">
        <v>14.159424567625701</v>
      </c>
    </row>
    <row r="9" spans="1:7">
      <c r="A9" s="12">
        <v>46</v>
      </c>
      <c r="B9" s="13">
        <v>15.898359921340701</v>
      </c>
      <c r="C9" s="13">
        <v>15.935741903327299</v>
      </c>
      <c r="E9" s="12">
        <v>46</v>
      </c>
      <c r="F9" s="13">
        <v>13.9432522211986</v>
      </c>
      <c r="G9" s="13">
        <v>14.109753664325201</v>
      </c>
    </row>
    <row r="10" spans="1:7">
      <c r="A10" s="12">
        <v>45</v>
      </c>
      <c r="B10" s="13">
        <v>16.172139517576301</v>
      </c>
      <c r="C10" s="13">
        <v>16.051356317635399</v>
      </c>
      <c r="E10" s="12">
        <v>45</v>
      </c>
      <c r="F10" s="13">
        <v>13.8161251709237</v>
      </c>
      <c r="G10" s="13">
        <v>14.116440529030401</v>
      </c>
    </row>
    <row r="11" spans="1:7">
      <c r="A11" s="14"/>
      <c r="B11" s="15"/>
      <c r="C11" s="15"/>
      <c r="E11" s="14"/>
    </row>
    <row r="13" spans="1:7">
      <c r="A13" s="2" t="s">
        <v>26</v>
      </c>
      <c r="B13" s="2" t="s">
        <v>0</v>
      </c>
      <c r="C13" s="2" t="s">
        <v>3</v>
      </c>
      <c r="E13" s="2" t="s">
        <v>26</v>
      </c>
      <c r="F13" s="2" t="s">
        <v>0</v>
      </c>
      <c r="G13" s="2" t="s">
        <v>3</v>
      </c>
    </row>
    <row r="14" spans="1:7">
      <c r="A14" s="12">
        <v>60</v>
      </c>
      <c r="B14" s="13">
        <v>22.5537146705136</v>
      </c>
      <c r="C14" s="13">
        <v>22.715604118558499</v>
      </c>
      <c r="E14" s="12">
        <v>60</v>
      </c>
      <c r="F14" s="13">
        <v>20.683981388945</v>
      </c>
      <c r="G14" s="13">
        <v>20.956872855059</v>
      </c>
    </row>
    <row r="15" spans="1:7">
      <c r="A15" s="12">
        <v>59.1</v>
      </c>
      <c r="B15" s="13">
        <v>22.211441730792099</v>
      </c>
      <c r="C15" s="13">
        <v>22.450217660850299</v>
      </c>
      <c r="E15" s="12">
        <v>59.1</v>
      </c>
      <c r="F15" s="13">
        <v>20.306816349149901</v>
      </c>
      <c r="G15" s="13">
        <v>20.920843249225399</v>
      </c>
    </row>
    <row r="16" spans="1:7">
      <c r="A16" s="12">
        <v>57.5</v>
      </c>
      <c r="B16" s="13">
        <v>22.052742276959901</v>
      </c>
      <c r="C16" s="13">
        <v>22.437442545464801</v>
      </c>
      <c r="E16" s="12">
        <v>57.5</v>
      </c>
      <c r="F16" s="13">
        <v>20.205873842548499</v>
      </c>
      <c r="G16" s="13">
        <v>20.943864336488101</v>
      </c>
    </row>
    <row r="17" spans="1:13">
      <c r="A17" s="12">
        <v>54.5</v>
      </c>
      <c r="B17" s="13">
        <v>21.930028124299501</v>
      </c>
      <c r="C17" s="13">
        <v>22.704003484198601</v>
      </c>
      <c r="E17" s="12">
        <v>54.5</v>
      </c>
      <c r="F17" s="13">
        <v>20.2648529542648</v>
      </c>
      <c r="G17" s="13">
        <v>20.962056437577299</v>
      </c>
    </row>
    <row r="18" spans="1:13">
      <c r="A18" s="12">
        <v>50.8</v>
      </c>
      <c r="B18" s="13">
        <v>21.983073925503799</v>
      </c>
      <c r="C18" s="13">
        <v>22.595517360941599</v>
      </c>
      <c r="E18" s="12">
        <v>50.8</v>
      </c>
      <c r="F18" s="13">
        <v>20.235002894857399</v>
      </c>
      <c r="G18" s="13">
        <v>21.0065870311075</v>
      </c>
    </row>
    <row r="19" spans="1:13">
      <c r="A19" s="12">
        <v>48</v>
      </c>
      <c r="B19" s="13">
        <v>22.062758110070401</v>
      </c>
      <c r="C19" s="13">
        <v>22.681912013047501</v>
      </c>
      <c r="E19" s="12">
        <v>48</v>
      </c>
      <c r="F19" s="13">
        <v>20.290463920409898</v>
      </c>
      <c r="G19" s="13">
        <v>20.997099105905701</v>
      </c>
    </row>
    <row r="20" spans="1:13">
      <c r="A20" s="12">
        <v>46</v>
      </c>
      <c r="B20" s="13">
        <v>21.917858370898699</v>
      </c>
      <c r="C20" s="13">
        <v>22.637337560562401</v>
      </c>
      <c r="E20" s="12">
        <v>46</v>
      </c>
      <c r="F20" s="13">
        <v>20.3230562637752</v>
      </c>
      <c r="G20" s="13">
        <v>21.0233894160286</v>
      </c>
      <c r="L20" s="21"/>
      <c r="M20" s="21"/>
    </row>
    <row r="21" spans="1:13">
      <c r="A21" s="12">
        <v>45</v>
      </c>
      <c r="B21" s="13">
        <v>22.4345572988158</v>
      </c>
      <c r="C21" s="13">
        <v>22.817261377153599</v>
      </c>
      <c r="E21" s="12">
        <v>45</v>
      </c>
      <c r="F21" s="13">
        <v>20.416378596758801</v>
      </c>
      <c r="G21" s="13">
        <v>21.0510828652003</v>
      </c>
      <c r="L21" s="21"/>
      <c r="M21" s="21"/>
    </row>
    <row r="22" spans="1:13">
      <c r="L22" s="21"/>
      <c r="M22" s="21"/>
    </row>
    <row r="23" spans="1:13">
      <c r="L23" s="21"/>
      <c r="M23" s="21"/>
    </row>
    <row r="24" spans="1:13">
      <c r="L24" s="21"/>
      <c r="M24" s="21"/>
    </row>
    <row r="25" spans="1:13">
      <c r="L25" s="21"/>
      <c r="M25" s="21"/>
    </row>
    <row r="26" spans="1:13">
      <c r="L26" s="21"/>
      <c r="M26" s="21"/>
    </row>
    <row r="27" spans="1:13">
      <c r="C27" s="21"/>
      <c r="G27" s="21"/>
      <c r="L27" s="21"/>
      <c r="M27" s="21"/>
    </row>
    <row r="28" spans="1:13">
      <c r="C28" s="21"/>
      <c r="G28" s="21"/>
    </row>
    <row r="29" spans="1:13">
      <c r="C29" s="21"/>
      <c r="G29" s="21"/>
    </row>
    <row r="30" spans="1:13">
      <c r="C30" s="21"/>
      <c r="G30" s="21"/>
    </row>
    <row r="31" spans="1:13">
      <c r="C31" s="21"/>
      <c r="G31" s="21"/>
    </row>
    <row r="32" spans="1:13">
      <c r="C32" s="21"/>
      <c r="G32" s="21"/>
    </row>
    <row r="33" spans="3:7">
      <c r="C33" s="21"/>
      <c r="G33" s="21"/>
    </row>
    <row r="34" spans="3:7">
      <c r="C34" s="21"/>
      <c r="G34" s="21"/>
    </row>
    <row r="35" spans="3:7">
      <c r="C35" s="21"/>
    </row>
    <row r="36" spans="3:7">
      <c r="C36" s="21"/>
    </row>
  </sheetData>
  <mergeCells count="2">
    <mergeCell ref="A1:C1"/>
    <mergeCell ref="E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73CAC-598E-BD46-B484-304D05482E61}">
  <dimension ref="A1:F43"/>
  <sheetViews>
    <sheetView workbookViewId="0">
      <selection activeCell="G37" sqref="G37"/>
    </sheetView>
  </sheetViews>
  <sheetFormatPr baseColWidth="10" defaultRowHeight="16"/>
  <sheetData>
    <row r="1" spans="1:6">
      <c r="A1" s="1" t="s">
        <v>18</v>
      </c>
      <c r="B1" s="1"/>
      <c r="C1" s="2" t="s">
        <v>19</v>
      </c>
      <c r="D1" s="2" t="s">
        <v>20</v>
      </c>
      <c r="E1" s="2" t="s">
        <v>21</v>
      </c>
      <c r="F1" s="2" t="s">
        <v>22</v>
      </c>
    </row>
    <row r="2" spans="1:6">
      <c r="A2" s="40" t="s">
        <v>0</v>
      </c>
      <c r="B2" s="1" t="s">
        <v>6</v>
      </c>
      <c r="C2" s="3">
        <v>24.270021870413601</v>
      </c>
      <c r="D2" s="3">
        <v>24.4270965590459</v>
      </c>
      <c r="E2" s="3">
        <v>25.7443601758307</v>
      </c>
      <c r="F2" s="3">
        <v>29.168829290543101</v>
      </c>
    </row>
    <row r="3" spans="1:6">
      <c r="A3" s="40"/>
      <c r="B3" s="1" t="s">
        <v>7</v>
      </c>
      <c r="C3" s="3">
        <v>24.139878362969799</v>
      </c>
      <c r="D3" s="3">
        <v>24.782922013895298</v>
      </c>
      <c r="E3" s="3">
        <v>25.731600964494898</v>
      </c>
      <c r="F3" s="3">
        <v>28.184008754245902</v>
      </c>
    </row>
    <row r="4" spans="1:6">
      <c r="A4" s="40"/>
      <c r="B4" s="1" t="s">
        <v>8</v>
      </c>
      <c r="C4" s="4">
        <f>AVERAGE(C2:C3)</f>
        <v>24.204950116691698</v>
      </c>
      <c r="D4" s="4">
        <f>AVERAGE(D2:D3)</f>
        <v>24.605009286470597</v>
      </c>
      <c r="E4" s="4">
        <f>AVERAGE(E2:E3)</f>
        <v>25.737980570162797</v>
      </c>
      <c r="F4" s="4">
        <f>AVERAGE(F2:F3)</f>
        <v>28.676419022394501</v>
      </c>
    </row>
    <row r="5" spans="1:6">
      <c r="A5" s="40"/>
      <c r="B5" s="1" t="s">
        <v>9</v>
      </c>
      <c r="C5" s="3">
        <f>STDEV(C2:C3)</f>
        <v>9.2025356640913672E-2</v>
      </c>
      <c r="D5" s="3">
        <f>STDEV(D2:D3)</f>
        <v>0.25160659204279734</v>
      </c>
      <c r="E5" s="3">
        <f>STDEV(E2:E3)</f>
        <v>9.0221248581373436E-3</v>
      </c>
      <c r="F5" s="3">
        <f>STDEV(F2:F3)</f>
        <v>0.69637327946752225</v>
      </c>
    </row>
    <row r="6" spans="1:6">
      <c r="A6" t="s">
        <v>23</v>
      </c>
      <c r="C6" s="3"/>
      <c r="D6" s="3"/>
      <c r="E6" s="3"/>
      <c r="F6" s="3"/>
    </row>
    <row r="7" spans="1:6">
      <c r="A7" s="41" t="s">
        <v>3</v>
      </c>
      <c r="B7" s="1" t="s">
        <v>6</v>
      </c>
      <c r="C7" s="3">
        <v>24.201776899007001</v>
      </c>
      <c r="D7" s="3">
        <v>23.851576000229201</v>
      </c>
      <c r="E7" s="3">
        <v>23.523220281213899</v>
      </c>
      <c r="F7" s="3">
        <v>24.029025348754701</v>
      </c>
    </row>
    <row r="8" spans="1:6">
      <c r="A8" s="41"/>
      <c r="B8" s="1" t="s">
        <v>7</v>
      </c>
      <c r="C8" s="3">
        <v>23.8690898854064</v>
      </c>
      <c r="D8" s="3">
        <v>23.6773236927474</v>
      </c>
      <c r="E8" s="3">
        <v>23.762311999777101</v>
      </c>
      <c r="F8" s="3">
        <v>24.7422022404321</v>
      </c>
    </row>
    <row r="9" spans="1:6">
      <c r="A9" s="41"/>
      <c r="B9" s="1" t="s">
        <v>8</v>
      </c>
      <c r="C9" s="4">
        <f>AVERAGE(C7:C8)</f>
        <v>24.035433392206698</v>
      </c>
      <c r="D9" s="4">
        <f>AVERAGE(D7:D8)</f>
        <v>23.764449846488301</v>
      </c>
      <c r="E9" s="4">
        <f>AVERAGE(E7:E8)</f>
        <v>23.6427661404955</v>
      </c>
      <c r="F9" s="4">
        <f>AVERAGE(F7:F8)</f>
        <v>24.3856137945934</v>
      </c>
    </row>
    <row r="10" spans="1:6">
      <c r="A10" s="41"/>
      <c r="B10" s="1" t="s">
        <v>9</v>
      </c>
      <c r="C10" s="3">
        <f>STDEV(C7:C8)</f>
        <v>0.23524524332968647</v>
      </c>
      <c r="D10" s="3">
        <f>STDEV(D7:D8)</f>
        <v>0.12321498825778485</v>
      </c>
      <c r="E10" s="3">
        <f>STDEV(E7:E8)</f>
        <v>0.16906337552158568</v>
      </c>
      <c r="F10" s="3">
        <f>STDEV(F7:F8)</f>
        <v>0.50429221629063281</v>
      </c>
    </row>
    <row r="11" spans="1:6">
      <c r="A11" t="s">
        <v>23</v>
      </c>
      <c r="B11" t="s">
        <v>23</v>
      </c>
      <c r="C11" t="s">
        <v>23</v>
      </c>
    </row>
    <row r="12" spans="1:6">
      <c r="A12" s="1" t="s">
        <v>24</v>
      </c>
      <c r="B12" s="1"/>
      <c r="C12" s="2" t="s">
        <v>19</v>
      </c>
      <c r="D12" s="2" t="s">
        <v>20</v>
      </c>
      <c r="E12" s="2" t="s">
        <v>21</v>
      </c>
      <c r="F12" s="2" t="s">
        <v>22</v>
      </c>
    </row>
    <row r="13" spans="1:6">
      <c r="A13" s="40" t="s">
        <v>0</v>
      </c>
      <c r="B13" s="1" t="s">
        <v>6</v>
      </c>
      <c r="C13" s="3">
        <v>26.721161463418699</v>
      </c>
      <c r="D13" s="3">
        <v>29.551260605101302</v>
      </c>
      <c r="E13" s="3">
        <v>32.041356736996597</v>
      </c>
      <c r="F13" s="3" t="s">
        <v>10</v>
      </c>
    </row>
    <row r="14" spans="1:6">
      <c r="A14" s="40"/>
      <c r="B14" s="1" t="s">
        <v>7</v>
      </c>
      <c r="C14" s="3">
        <v>26.9223305741674</v>
      </c>
      <c r="D14" s="3">
        <v>29.753250314123601</v>
      </c>
      <c r="E14" s="3">
        <v>32.0755229384988</v>
      </c>
      <c r="F14" s="3" t="s">
        <v>10</v>
      </c>
    </row>
    <row r="15" spans="1:6">
      <c r="A15" s="40"/>
      <c r="B15" s="1" t="s">
        <v>8</v>
      </c>
      <c r="C15" s="4">
        <f>AVERAGE(C13:C14)</f>
        <v>26.82174601879305</v>
      </c>
      <c r="D15" s="4">
        <f>AVERAGE(D13:D14)</f>
        <v>29.652255459612451</v>
      </c>
      <c r="E15" s="4">
        <f>AVERAGE(E13:E14)</f>
        <v>32.058439837747699</v>
      </c>
      <c r="F15" s="4" t="e">
        <f>AVERAGE(F13:F14)</f>
        <v>#DIV/0!</v>
      </c>
    </row>
    <row r="16" spans="1:6">
      <c r="A16" s="40"/>
      <c r="B16" s="1" t="s">
        <v>9</v>
      </c>
      <c r="C16" s="3">
        <f>STDEV(C13:C14)</f>
        <v>0.14224804237567407</v>
      </c>
      <c r="D16" s="3">
        <f>STDEV(D13:D14)</f>
        <v>0.1428282929795657</v>
      </c>
      <c r="E16" s="3">
        <f>STDEV(E13:E14)</f>
        <v>2.4159152769593323E-2</v>
      </c>
      <c r="F16" s="3" t="e">
        <f>STDEV(F13:F14)</f>
        <v>#DIV/0!</v>
      </c>
    </row>
    <row r="17" spans="1:6">
      <c r="A17" t="s">
        <v>23</v>
      </c>
      <c r="C17" s="3"/>
      <c r="D17" s="3"/>
      <c r="E17" s="3"/>
      <c r="F17" s="3"/>
    </row>
    <row r="18" spans="1:6">
      <c r="A18" s="41" t="s">
        <v>3</v>
      </c>
      <c r="B18" s="1" t="s">
        <v>6</v>
      </c>
      <c r="C18" s="3">
        <v>22.094961992329502</v>
      </c>
      <c r="D18" s="3">
        <v>24.738798433790201</v>
      </c>
      <c r="E18" s="3">
        <v>28.4188313742603</v>
      </c>
      <c r="F18" s="3" t="s">
        <v>10</v>
      </c>
    </row>
    <row r="19" spans="1:6">
      <c r="A19" s="41"/>
      <c r="B19" s="1" t="s">
        <v>7</v>
      </c>
      <c r="C19" s="3">
        <v>21.0823251203825</v>
      </c>
      <c r="D19" s="3">
        <v>24.906951110488301</v>
      </c>
      <c r="E19" s="3">
        <v>27.870717603791501</v>
      </c>
      <c r="F19" s="3" t="s">
        <v>10</v>
      </c>
    </row>
    <row r="20" spans="1:6">
      <c r="A20" s="41"/>
      <c r="B20" s="1" t="s">
        <v>8</v>
      </c>
      <c r="C20" s="4">
        <f>AVERAGE(C18:C19)</f>
        <v>21.588643556356001</v>
      </c>
      <c r="D20" s="4">
        <f>AVERAGE(D18:D19)</f>
        <v>24.822874772139251</v>
      </c>
      <c r="E20" s="4">
        <f>AVERAGE(E18:E19)</f>
        <v>28.144774489025899</v>
      </c>
      <c r="F20" s="4" t="e">
        <f>AVERAGE(F18:F19)</f>
        <v>#DIV/0!</v>
      </c>
    </row>
    <row r="21" spans="1:6">
      <c r="A21" s="41"/>
      <c r="B21" s="1" t="s">
        <v>9</v>
      </c>
      <c r="C21" s="3">
        <f>STDEV(C18:C19)</f>
        <v>0.71604239903325884</v>
      </c>
      <c r="D21" s="3">
        <f>STDEV(D18:D19)</f>
        <v>0.11890189796789526</v>
      </c>
      <c r="E21" s="3">
        <f>STDEV(E18:E19)</f>
        <v>0.38757496396021446</v>
      </c>
      <c r="F21" s="3" t="e">
        <f>STDEV(F18:F19)</f>
        <v>#DIV/0!</v>
      </c>
    </row>
    <row r="22" spans="1:6">
      <c r="A22" t="s">
        <v>23</v>
      </c>
      <c r="B22" t="s">
        <v>23</v>
      </c>
      <c r="C22" t="s">
        <v>23</v>
      </c>
    </row>
    <row r="23" spans="1:6">
      <c r="A23" s="1" t="s">
        <v>25</v>
      </c>
      <c r="B23" s="1"/>
      <c r="C23" s="2" t="s">
        <v>19</v>
      </c>
      <c r="D23" s="2" t="s">
        <v>20</v>
      </c>
      <c r="E23" s="2" t="s">
        <v>21</v>
      </c>
      <c r="F23" s="2" t="s">
        <v>22</v>
      </c>
    </row>
    <row r="24" spans="1:6">
      <c r="A24" s="40" t="s">
        <v>0</v>
      </c>
      <c r="B24" s="1" t="s">
        <v>6</v>
      </c>
      <c r="C24" s="3">
        <v>22.652764528003701</v>
      </c>
      <c r="D24" s="3">
        <v>24.0078858670675</v>
      </c>
      <c r="E24" s="3">
        <v>26.502671450770901</v>
      </c>
      <c r="F24" s="3">
        <v>33.342730672047203</v>
      </c>
    </row>
    <row r="25" spans="1:6">
      <c r="A25" s="40"/>
      <c r="B25" s="1" t="s">
        <v>7</v>
      </c>
      <c r="C25" s="3">
        <v>22.700214777620499</v>
      </c>
      <c r="D25" s="3">
        <v>23.819426116533201</v>
      </c>
      <c r="E25" s="3">
        <v>26.515539439450102</v>
      </c>
      <c r="F25" s="3">
        <v>32.851644852493102</v>
      </c>
    </row>
    <row r="26" spans="1:6">
      <c r="A26" s="40"/>
      <c r="B26" s="1" t="s">
        <v>8</v>
      </c>
      <c r="C26" s="4">
        <f>AVERAGE(C24:C25)</f>
        <v>22.676489652812101</v>
      </c>
      <c r="D26" s="4">
        <f>AVERAGE(D24:D25)</f>
        <v>23.913655991800351</v>
      </c>
      <c r="E26" s="4">
        <f>AVERAGE(E24:E25)</f>
        <v>26.509105445110499</v>
      </c>
      <c r="F26" s="4">
        <f>AVERAGE(F24:F25)</f>
        <v>33.097187762270153</v>
      </c>
    </row>
    <row r="27" spans="1:6">
      <c r="A27" s="40"/>
      <c r="B27" s="1" t="s">
        <v>9</v>
      </c>
      <c r="C27" s="3">
        <f>STDEV(C24:C25)</f>
        <v>3.3552393273032166E-2</v>
      </c>
      <c r="D27" s="3">
        <f>STDEV(D24:D25)</f>
        <v>0.13326116758352827</v>
      </c>
      <c r="E27" s="3">
        <f>STDEV(E24:E25)</f>
        <v>9.0990420552945345E-3</v>
      </c>
      <c r="F27" s="3">
        <f>STDEV(F24:F25)</f>
        <v>0.34725011315125809</v>
      </c>
    </row>
    <row r="28" spans="1:6">
      <c r="A28" t="s">
        <v>23</v>
      </c>
      <c r="C28" s="3"/>
      <c r="D28" s="3"/>
      <c r="E28" s="3"/>
      <c r="F28" s="3"/>
    </row>
    <row r="29" spans="1:6">
      <c r="A29" s="41" t="s">
        <v>3</v>
      </c>
      <c r="B29" s="1" t="s">
        <v>6</v>
      </c>
      <c r="C29" s="3">
        <v>23.5574908733713</v>
      </c>
      <c r="D29" s="3">
        <v>22.438355082513901</v>
      </c>
      <c r="E29" s="3">
        <v>23.297899088476399</v>
      </c>
      <c r="F29" s="3">
        <v>25.451894606148301</v>
      </c>
    </row>
    <row r="30" spans="1:6">
      <c r="A30" s="41"/>
      <c r="B30" s="1" t="s">
        <v>7</v>
      </c>
      <c r="C30" s="3">
        <v>23.236022216138199</v>
      </c>
      <c r="D30" s="3">
        <v>22.4682167888588</v>
      </c>
      <c r="E30" s="3">
        <v>23.1158996277094</v>
      </c>
      <c r="F30" s="3">
        <v>25.566750424626399</v>
      </c>
    </row>
    <row r="31" spans="1:6">
      <c r="A31" s="41"/>
      <c r="B31" s="1" t="s">
        <v>8</v>
      </c>
      <c r="C31" s="4">
        <f>AVERAGE(C29:C30)</f>
        <v>23.396756544754751</v>
      </c>
      <c r="D31" s="4">
        <f>AVERAGE(D29:D30)</f>
        <v>22.453285935686353</v>
      </c>
      <c r="E31" s="4">
        <f>AVERAGE(E29:E30)</f>
        <v>23.206899358092898</v>
      </c>
      <c r="F31" s="4">
        <f>AVERAGE(F29:F30)</f>
        <v>25.50932251538735</v>
      </c>
    </row>
    <row r="32" spans="1:6">
      <c r="A32" s="41"/>
      <c r="B32" s="1" t="s">
        <v>9</v>
      </c>
      <c r="C32" s="3">
        <f>STDEV(C29:C30)</f>
        <v>0.22731266746845971</v>
      </c>
      <c r="D32" s="3">
        <f>STDEV(D29:D30)</f>
        <v>2.1115415054279701E-2</v>
      </c>
      <c r="E32" s="3">
        <f>STDEV(E29:E30)</f>
        <v>0.12869305288064001</v>
      </c>
      <c r="F32" s="3">
        <f>STDEV(F29:F30)</f>
        <v>8.1215328104594336E-2</v>
      </c>
    </row>
    <row r="34" spans="1:6">
      <c r="A34" s="1" t="s">
        <v>11</v>
      </c>
      <c r="B34" s="1"/>
      <c r="C34" s="2" t="s">
        <v>19</v>
      </c>
      <c r="D34" s="2" t="s">
        <v>20</v>
      </c>
      <c r="E34" s="2" t="s">
        <v>21</v>
      </c>
      <c r="F34" s="2" t="s">
        <v>22</v>
      </c>
    </row>
    <row r="35" spans="1:6">
      <c r="A35" s="40" t="s">
        <v>0</v>
      </c>
      <c r="B35" s="1" t="s">
        <v>6</v>
      </c>
      <c r="C35" s="3">
        <v>23.619987394781699</v>
      </c>
      <c r="D35" s="3">
        <v>24.100690036898399</v>
      </c>
      <c r="E35" s="3">
        <v>26.284767709472298</v>
      </c>
      <c r="F35" s="3">
        <v>31.237359657060999</v>
      </c>
    </row>
    <row r="36" spans="1:6">
      <c r="A36" s="40"/>
      <c r="B36" s="1" t="s">
        <v>7</v>
      </c>
      <c r="C36" s="3">
        <v>23.2872287039159</v>
      </c>
      <c r="D36" s="3">
        <v>24.001582054219099</v>
      </c>
      <c r="E36" s="3">
        <v>26.323802642302301</v>
      </c>
      <c r="F36" s="3">
        <v>30.759345318314001</v>
      </c>
    </row>
    <row r="37" spans="1:6">
      <c r="A37" s="40"/>
      <c r="B37" s="1" t="s">
        <v>8</v>
      </c>
      <c r="C37" s="4">
        <f>AVERAGE(C35:C36)</f>
        <v>23.453608049348802</v>
      </c>
      <c r="D37" s="4">
        <f>AVERAGE(D35:D36)</f>
        <v>24.051136045558749</v>
      </c>
      <c r="E37" s="4">
        <f>AVERAGE(E35:E36)</f>
        <v>26.304285175887301</v>
      </c>
      <c r="F37" s="4">
        <f>AVERAGE(F35:F36)</f>
        <v>30.998352487687498</v>
      </c>
    </row>
    <row r="38" spans="1:6">
      <c r="A38" s="40"/>
      <c r="B38" s="1" t="s">
        <v>9</v>
      </c>
      <c r="C38" s="3">
        <f>STDEV(C35:C36)</f>
        <v>0.23529592680996417</v>
      </c>
      <c r="D38" s="3">
        <f>STDEV(D35:D36)</f>
        <v>7.0079926622251765E-2</v>
      </c>
      <c r="E38" s="3">
        <f>STDEV(E35:E36)</f>
        <v>2.7601865707256222E-2</v>
      </c>
      <c r="F38" s="3">
        <f>STDEV(F35:F36)</f>
        <v>0.33800718043240602</v>
      </c>
    </row>
    <row r="39" spans="1:6">
      <c r="A39" t="s">
        <v>23</v>
      </c>
      <c r="C39" s="3"/>
      <c r="D39" s="3"/>
      <c r="E39" s="3"/>
      <c r="F39" s="3"/>
    </row>
    <row r="40" spans="1:6">
      <c r="A40" s="41" t="s">
        <v>3</v>
      </c>
      <c r="B40" s="1" t="s">
        <v>6</v>
      </c>
      <c r="C40" s="3">
        <v>23.597182524140798</v>
      </c>
      <c r="D40" s="3">
        <v>23.3181993750731</v>
      </c>
      <c r="E40" s="3">
        <v>23.395550202890501</v>
      </c>
      <c r="F40" s="3">
        <v>25.0705394212568</v>
      </c>
    </row>
    <row r="41" spans="1:6">
      <c r="A41" s="41"/>
      <c r="B41" s="1" t="s">
        <v>7</v>
      </c>
      <c r="C41" s="3">
        <v>23.325871673960201</v>
      </c>
      <c r="D41" s="3">
        <v>23.5697271719086</v>
      </c>
      <c r="E41" s="3">
        <v>23.503097091652101</v>
      </c>
      <c r="F41" s="3">
        <v>24.924038716446599</v>
      </c>
    </row>
    <row r="42" spans="1:6">
      <c r="A42" s="41"/>
      <c r="B42" s="1" t="s">
        <v>8</v>
      </c>
      <c r="C42" s="4">
        <f>AVERAGE(C40:C41)</f>
        <v>23.4615270990505</v>
      </c>
      <c r="D42" s="4">
        <f>AVERAGE(D40:D41)</f>
        <v>23.443963273490851</v>
      </c>
      <c r="E42" s="4">
        <f>AVERAGE(E40:E41)</f>
        <v>23.449323647271299</v>
      </c>
      <c r="F42" s="4">
        <f>AVERAGE(F40:F41)</f>
        <v>24.9972890688517</v>
      </c>
    </row>
    <row r="43" spans="1:6">
      <c r="A43" s="41"/>
      <c r="B43" s="1" t="s">
        <v>9</v>
      </c>
      <c r="C43" s="3">
        <f>STDEV(C40:C41)</f>
        <v>0.19184574197218804</v>
      </c>
      <c r="D43" s="3">
        <f>STDEV(D40:D41)</f>
        <v>0.17785701079929433</v>
      </c>
      <c r="E43" s="3">
        <f>STDEV(E40:E41)</f>
        <v>7.6047134338842984E-2</v>
      </c>
      <c r="F43" s="3">
        <f>STDEV(F40:F41)</f>
        <v>0.10359164181990176</v>
      </c>
    </row>
  </sheetData>
  <mergeCells count="8">
    <mergeCell ref="A35:A38"/>
    <mergeCell ref="A40:A43"/>
    <mergeCell ref="A2:A5"/>
    <mergeCell ref="A7:A10"/>
    <mergeCell ref="A13:A16"/>
    <mergeCell ref="A18:A21"/>
    <mergeCell ref="A24:A27"/>
    <mergeCell ref="A29:A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E9D77-D904-FC4E-9CFF-BC72DF950C89}">
  <dimension ref="A1:J14"/>
  <sheetViews>
    <sheetView workbookViewId="0">
      <selection activeCell="J21" sqref="J21"/>
    </sheetView>
  </sheetViews>
  <sheetFormatPr baseColWidth="10" defaultRowHeight="16"/>
  <sheetData>
    <row r="1" spans="1:10">
      <c r="A1" s="1"/>
      <c r="B1" s="38" t="s">
        <v>52</v>
      </c>
      <c r="C1" s="38"/>
      <c r="D1" s="38"/>
      <c r="E1" s="42" t="s">
        <v>53</v>
      </c>
      <c r="F1" s="42"/>
      <c r="G1" s="42"/>
      <c r="H1" s="38" t="s">
        <v>54</v>
      </c>
      <c r="I1" s="38"/>
      <c r="J1" s="38"/>
    </row>
    <row r="2" spans="1:10">
      <c r="A2" s="1"/>
      <c r="B2" s="31" t="s">
        <v>55</v>
      </c>
      <c r="C2" s="29" t="s">
        <v>73</v>
      </c>
      <c r="D2" s="30" t="s">
        <v>58</v>
      </c>
      <c r="E2" s="31" t="s">
        <v>55</v>
      </c>
      <c r="F2" s="29" t="s">
        <v>73</v>
      </c>
      <c r="G2" s="30" t="s">
        <v>58</v>
      </c>
      <c r="H2" s="31" t="s">
        <v>55</v>
      </c>
      <c r="I2" s="29" t="s">
        <v>73</v>
      </c>
      <c r="J2" s="30" t="s">
        <v>58</v>
      </c>
    </row>
    <row r="3" spans="1:10">
      <c r="A3" s="1" t="s">
        <v>6</v>
      </c>
      <c r="B3" s="3">
        <v>21.598102963083701</v>
      </c>
      <c r="C3" s="3">
        <v>26.639073876235202</v>
      </c>
      <c r="D3" s="3">
        <v>27.147664556111501</v>
      </c>
      <c r="E3" s="3">
        <v>21.4190817986577</v>
      </c>
      <c r="F3" s="3">
        <v>26.131519324922301</v>
      </c>
      <c r="G3" s="3">
        <v>27.254573531554101</v>
      </c>
      <c r="H3" s="3">
        <v>21.523642776775301</v>
      </c>
      <c r="I3" s="3">
        <v>26.999298693305601</v>
      </c>
      <c r="J3" s="3">
        <v>27.354674972335701</v>
      </c>
    </row>
    <row r="4" spans="1:10">
      <c r="A4" s="1" t="s">
        <v>7</v>
      </c>
      <c r="B4" s="3">
        <v>21.418428602713899</v>
      </c>
      <c r="C4" s="3">
        <v>26.0223430712173</v>
      </c>
      <c r="D4" s="3">
        <v>26.360940259444899</v>
      </c>
      <c r="E4" s="3">
        <v>21.291519512773</v>
      </c>
      <c r="F4" s="3">
        <v>25.8060876535828</v>
      </c>
      <c r="G4" s="3">
        <v>26.693467943464199</v>
      </c>
      <c r="H4" s="3">
        <v>21.317244210369601</v>
      </c>
      <c r="I4" s="3">
        <v>27.4831053119747</v>
      </c>
      <c r="J4" s="3">
        <v>27.021392405844601</v>
      </c>
    </row>
    <row r="5" spans="1:10">
      <c r="A5" s="1" t="s">
        <v>38</v>
      </c>
      <c r="B5" s="4">
        <f t="shared" ref="B5:J5" si="0">AVERAGE(B3:B4)</f>
        <v>21.5082657828988</v>
      </c>
      <c r="C5" s="4">
        <f t="shared" si="0"/>
        <v>26.330708473726251</v>
      </c>
      <c r="D5" s="4">
        <f t="shared" si="0"/>
        <v>26.754302407778198</v>
      </c>
      <c r="E5" s="4">
        <f t="shared" si="0"/>
        <v>21.35530065571535</v>
      </c>
      <c r="F5" s="4">
        <f t="shared" si="0"/>
        <v>25.968803489252551</v>
      </c>
      <c r="G5" s="4">
        <f t="shared" si="0"/>
        <v>26.97402073750915</v>
      </c>
      <c r="H5" s="4">
        <f t="shared" si="0"/>
        <v>21.420443493572449</v>
      </c>
      <c r="I5" s="4">
        <f t="shared" si="0"/>
        <v>27.241202002640151</v>
      </c>
      <c r="J5" s="4">
        <f t="shared" si="0"/>
        <v>27.188033689090151</v>
      </c>
    </row>
    <row r="6" spans="1:10">
      <c r="A6" s="1" t="s">
        <v>9</v>
      </c>
      <c r="B6" s="3">
        <f t="shared" ref="B6:J6" si="1">STDEV(B3:B4)</f>
        <v>0.12704895862284238</v>
      </c>
      <c r="C6" s="3">
        <f t="shared" si="1"/>
        <v>0.43609453439479673</v>
      </c>
      <c r="D6" s="3">
        <f t="shared" si="1"/>
        <v>0.55629808509717138</v>
      </c>
      <c r="E6" s="3">
        <f t="shared" si="1"/>
        <v>9.0200157372728448E-2</v>
      </c>
      <c r="F6" s="3">
        <f t="shared" si="1"/>
        <v>0.23011494161703325</v>
      </c>
      <c r="G6" s="3">
        <f t="shared" si="1"/>
        <v>0.39676156630003512</v>
      </c>
      <c r="H6" s="3">
        <f t="shared" si="1"/>
        <v>0.14594582593265193</v>
      </c>
      <c r="I6" s="3">
        <f t="shared" si="1"/>
        <v>0.34210294084385434</v>
      </c>
      <c r="J6" s="3">
        <f t="shared" si="1"/>
        <v>0.23566636281711315</v>
      </c>
    </row>
    <row r="9" spans="1:10">
      <c r="A9" s="1"/>
      <c r="B9" s="43" t="s">
        <v>56</v>
      </c>
      <c r="C9" s="43"/>
      <c r="D9" s="44" t="s">
        <v>57</v>
      </c>
      <c r="E9" s="44"/>
    </row>
    <row r="10" spans="1:10">
      <c r="A10" s="1"/>
      <c r="B10" s="2" t="s">
        <v>74</v>
      </c>
      <c r="C10" s="2" t="s">
        <v>58</v>
      </c>
      <c r="D10" s="2" t="s">
        <v>74</v>
      </c>
      <c r="E10" s="2" t="s">
        <v>58</v>
      </c>
    </row>
    <row r="11" spans="1:10">
      <c r="A11" s="1" t="s">
        <v>6</v>
      </c>
      <c r="B11" s="3">
        <v>26.904268943894099</v>
      </c>
      <c r="C11" s="3">
        <v>26.9869281053777</v>
      </c>
      <c r="D11" s="3">
        <v>27.2965112452464</v>
      </c>
      <c r="E11" s="3">
        <v>26.263826995580501</v>
      </c>
    </row>
    <row r="12" spans="1:10">
      <c r="A12" s="1" t="s">
        <v>7</v>
      </c>
      <c r="B12" s="3">
        <v>26.790408518462598</v>
      </c>
      <c r="C12" s="3">
        <v>26.978956290699902</v>
      </c>
      <c r="D12" s="3">
        <v>27.0359936370597</v>
      </c>
      <c r="E12" s="3">
        <v>26.772895870634699</v>
      </c>
    </row>
    <row r="13" spans="1:10">
      <c r="A13" s="1" t="s">
        <v>38</v>
      </c>
      <c r="B13" s="4">
        <f>AVERAGE(B11:B12)</f>
        <v>26.847338731178347</v>
      </c>
      <c r="C13" s="4">
        <f>AVERAGE(C11:C12)</f>
        <v>26.982942198038799</v>
      </c>
      <c r="D13" s="4">
        <f>AVERAGE(D11:D12)</f>
        <v>27.166252441153048</v>
      </c>
      <c r="E13" s="4">
        <f>AVERAGE(E11:E12)</f>
        <v>26.5183614331076</v>
      </c>
    </row>
    <row r="14" spans="1:10">
      <c r="A14" s="1" t="s">
        <v>9</v>
      </c>
      <c r="B14" s="3">
        <f>STDEV(B11:B12)</f>
        <v>8.0511478931399261E-2</v>
      </c>
      <c r="C14" s="3">
        <f>STDEV(C11:C12)</f>
        <v>5.6369242170337753E-3</v>
      </c>
      <c r="D14" s="3">
        <f>STDEV(D11:D12)</f>
        <v>0.18421376736731512</v>
      </c>
      <c r="E14" s="3">
        <f>STDEV(E11:E12)</f>
        <v>0.3599660536418301</v>
      </c>
    </row>
  </sheetData>
  <mergeCells count="5">
    <mergeCell ref="B1:D1"/>
    <mergeCell ref="E1:G1"/>
    <mergeCell ref="H1:J1"/>
    <mergeCell ref="B9:C9"/>
    <mergeCell ref="D9:E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CA61-44A6-F047-9C56-C472CEA48E61}">
  <dimension ref="A1:G17"/>
  <sheetViews>
    <sheetView workbookViewId="0">
      <selection activeCell="E23" sqref="E23"/>
    </sheetView>
  </sheetViews>
  <sheetFormatPr baseColWidth="10" defaultRowHeight="16"/>
  <cols>
    <col min="1" max="1" width="17.28515625" bestFit="1" customWidth="1"/>
  </cols>
  <sheetData>
    <row r="1" spans="1:7">
      <c r="A1" s="2" t="s">
        <v>47</v>
      </c>
      <c r="B1" s="45" t="s">
        <v>0</v>
      </c>
      <c r="C1" s="45"/>
      <c r="D1" s="46" t="s">
        <v>2</v>
      </c>
      <c r="E1" s="46"/>
      <c r="F1" s="45" t="s">
        <v>3</v>
      </c>
      <c r="G1" s="45"/>
    </row>
    <row r="2" spans="1:7">
      <c r="A2" s="2" t="s">
        <v>48</v>
      </c>
      <c r="B2" s="24" t="s">
        <v>49</v>
      </c>
      <c r="C2" s="25" t="s">
        <v>50</v>
      </c>
      <c r="D2" s="24" t="s">
        <v>49</v>
      </c>
      <c r="E2" s="25" t="s">
        <v>50</v>
      </c>
      <c r="F2" s="24" t="s">
        <v>49</v>
      </c>
      <c r="G2" s="25" t="s">
        <v>50</v>
      </c>
    </row>
    <row r="3" spans="1:7">
      <c r="A3" s="2" t="s">
        <v>6</v>
      </c>
      <c r="B3" s="3">
        <v>31.430419022026101</v>
      </c>
      <c r="C3" s="3">
        <v>27.764249793284701</v>
      </c>
      <c r="D3" s="3">
        <v>29.1367307099909</v>
      </c>
      <c r="E3" s="3">
        <v>25.7613675337189</v>
      </c>
      <c r="F3" s="3">
        <v>26.371138788358699</v>
      </c>
      <c r="G3" s="3">
        <v>25.850262449857201</v>
      </c>
    </row>
    <row r="4" spans="1:7">
      <c r="A4" s="2" t="s">
        <v>7</v>
      </c>
      <c r="B4" s="3">
        <v>30.914990224070198</v>
      </c>
      <c r="C4" s="3">
        <v>28.189930221848599</v>
      </c>
      <c r="D4" s="3">
        <v>27.379517280049001</v>
      </c>
      <c r="E4" s="3">
        <v>25.2708769595848</v>
      </c>
      <c r="F4" s="3">
        <v>27.085225905854301</v>
      </c>
      <c r="G4" s="3">
        <v>25.517613066471601</v>
      </c>
    </row>
    <row r="5" spans="1:7">
      <c r="A5" s="2" t="s">
        <v>8</v>
      </c>
      <c r="B5" s="26">
        <f>AVERAGE(B3:B4)</f>
        <v>31.172704623048148</v>
      </c>
      <c r="C5" s="26">
        <f t="shared" ref="C5:G5" si="0">AVERAGE(C3:C4)</f>
        <v>27.977090007566652</v>
      </c>
      <c r="D5" s="26">
        <f t="shared" si="0"/>
        <v>28.25812399501995</v>
      </c>
      <c r="E5" s="26">
        <f t="shared" si="0"/>
        <v>25.51612224665185</v>
      </c>
      <c r="F5" s="26">
        <f t="shared" si="0"/>
        <v>26.7281823471065</v>
      </c>
      <c r="G5" s="26">
        <f t="shared" si="0"/>
        <v>25.683937758164401</v>
      </c>
    </row>
    <row r="6" spans="1:7">
      <c r="A6" s="2" t="s">
        <v>9</v>
      </c>
      <c r="B6" s="3">
        <f>STDEV(B3:B4)</f>
        <v>0.36446319825344936</v>
      </c>
      <c r="C6" s="3">
        <f t="shared" ref="C6:G6" si="1">STDEV(C3:C4)</f>
        <v>0.30100151765592736</v>
      </c>
      <c r="D6" s="3">
        <f t="shared" si="1"/>
        <v>1.2425375323039891</v>
      </c>
      <c r="E6" s="3">
        <f t="shared" si="1"/>
        <v>0.34682921107830489</v>
      </c>
      <c r="F6" s="3">
        <f t="shared" si="1"/>
        <v>0.50493584313909501</v>
      </c>
      <c r="G6" s="3">
        <f t="shared" si="1"/>
        <v>0.23521863474948182</v>
      </c>
    </row>
    <row r="7" spans="1:7">
      <c r="A7" s="2" t="s">
        <v>51</v>
      </c>
      <c r="B7" s="3"/>
      <c r="C7" s="4">
        <f>C5-B5</f>
        <v>-3.1956146154814959</v>
      </c>
      <c r="D7" s="3"/>
      <c r="E7" s="4">
        <f>E5-D5</f>
        <v>-2.7420017483681001</v>
      </c>
      <c r="F7" s="3"/>
      <c r="G7" s="4">
        <f>G5-F5</f>
        <v>-1.0442445889420995</v>
      </c>
    </row>
    <row r="8" spans="1:7">
      <c r="A8" s="2" t="s">
        <v>9</v>
      </c>
      <c r="B8" s="3"/>
      <c r="C8" s="3">
        <f>SQRT(B6^2+C6^2)</f>
        <v>0.47268947154797586</v>
      </c>
      <c r="D8" s="3"/>
      <c r="E8" s="3">
        <f>SQRT(D6^2+E6^2)</f>
        <v>1.2900348913270858</v>
      </c>
      <c r="F8" s="3"/>
      <c r="G8" s="3">
        <f>SQRT(F6^2+G6^2)</f>
        <v>0.5570350184862698</v>
      </c>
    </row>
    <row r="9" spans="1:7">
      <c r="A9" s="18"/>
      <c r="B9" s="18"/>
      <c r="C9" s="18"/>
      <c r="D9" s="18"/>
      <c r="E9" s="18"/>
      <c r="F9" s="18"/>
      <c r="G9" s="18"/>
    </row>
    <row r="10" spans="1:7">
      <c r="A10" s="2" t="s">
        <v>29</v>
      </c>
      <c r="B10" s="45" t="s">
        <v>0</v>
      </c>
      <c r="C10" s="45"/>
      <c r="D10" s="46" t="s">
        <v>2</v>
      </c>
      <c r="E10" s="46"/>
      <c r="F10" s="45" t="s">
        <v>3</v>
      </c>
      <c r="G10" s="45"/>
    </row>
    <row r="11" spans="1:7">
      <c r="A11" s="2" t="s">
        <v>48</v>
      </c>
      <c r="B11" s="24" t="s">
        <v>49</v>
      </c>
      <c r="C11" s="25" t="s">
        <v>50</v>
      </c>
      <c r="D11" s="24" t="s">
        <v>49</v>
      </c>
      <c r="E11" s="25" t="s">
        <v>50</v>
      </c>
      <c r="F11" s="24" t="s">
        <v>49</v>
      </c>
      <c r="G11" s="25" t="s">
        <v>50</v>
      </c>
    </row>
    <row r="12" spans="1:7">
      <c r="A12" s="2" t="s">
        <v>6</v>
      </c>
      <c r="B12" s="3">
        <v>30.393326892633699</v>
      </c>
      <c r="C12" s="3">
        <v>28.266488964064902</v>
      </c>
      <c r="D12" s="3">
        <v>27.537618631550899</v>
      </c>
      <c r="E12" s="3">
        <v>25.923780682828799</v>
      </c>
      <c r="F12" s="3">
        <v>25.942541935630398</v>
      </c>
      <c r="G12" s="3">
        <v>26.0416370972133</v>
      </c>
    </row>
    <row r="13" spans="1:7">
      <c r="A13" s="2" t="s">
        <v>7</v>
      </c>
      <c r="B13" s="3">
        <v>30.546392646247199</v>
      </c>
      <c r="C13" s="3">
        <v>27.965445428069</v>
      </c>
      <c r="D13" s="3">
        <v>26.944746371113201</v>
      </c>
      <c r="E13" s="3">
        <v>26.487878989895702</v>
      </c>
      <c r="F13" s="3">
        <v>26.038599285913001</v>
      </c>
      <c r="G13" s="3">
        <v>28.1141219317505</v>
      </c>
    </row>
    <row r="14" spans="1:7">
      <c r="A14" s="2" t="s">
        <v>8</v>
      </c>
      <c r="B14" s="26">
        <f>AVERAGE(B12:B13)</f>
        <v>30.469859769440447</v>
      </c>
      <c r="C14" s="26">
        <f t="shared" ref="C14:G14" si="2">AVERAGE(C12:C13)</f>
        <v>28.115967196066951</v>
      </c>
      <c r="D14" s="26">
        <f t="shared" si="2"/>
        <v>27.241182501332048</v>
      </c>
      <c r="E14" s="26">
        <f t="shared" si="2"/>
        <v>26.205829836362248</v>
      </c>
      <c r="F14" s="26">
        <f t="shared" si="2"/>
        <v>25.990570610771698</v>
      </c>
      <c r="G14" s="26">
        <f t="shared" si="2"/>
        <v>27.0778795144819</v>
      </c>
    </row>
    <row r="15" spans="1:7">
      <c r="A15" s="2" t="s">
        <v>9</v>
      </c>
      <c r="B15" s="3">
        <f>STDEV(B12:B13)</f>
        <v>0.10823383234753534</v>
      </c>
      <c r="C15" s="3">
        <f t="shared" ref="C15:G15" si="3">STDEV(C12:C13)</f>
        <v>0.21286992573507871</v>
      </c>
      <c r="D15" s="3">
        <f t="shared" si="3"/>
        <v>0.4192239957328931</v>
      </c>
      <c r="E15" s="3">
        <f t="shared" si="3"/>
        <v>0.39887773818285849</v>
      </c>
      <c r="F15" s="3">
        <f t="shared" si="3"/>
        <v>6.7922803767640094E-2</v>
      </c>
      <c r="G15" s="3">
        <f t="shared" si="3"/>
        <v>1.4654680804075337</v>
      </c>
    </row>
    <row r="16" spans="1:7">
      <c r="A16" s="2" t="s">
        <v>51</v>
      </c>
      <c r="B16" s="3"/>
      <c r="C16" s="4">
        <f>C14-B14</f>
        <v>-2.3538925733734963</v>
      </c>
      <c r="D16" s="3"/>
      <c r="E16" s="4">
        <f>E14-D14</f>
        <v>-1.0353526649697997</v>
      </c>
      <c r="F16" s="3"/>
      <c r="G16" s="4">
        <f>G14-F14</f>
        <v>1.0873089037102019</v>
      </c>
    </row>
    <row r="17" spans="3:7">
      <c r="C17" s="3">
        <f>SQRT(B15^2+C15^2)</f>
        <v>0.23880571129496109</v>
      </c>
      <c r="E17" s="3">
        <f>SQRT(D15^2+E15^2)</f>
        <v>0.57866415874505805</v>
      </c>
      <c r="G17" s="3">
        <f>SQRT(F15^2+G15^2)</f>
        <v>1.4670413088815868</v>
      </c>
    </row>
  </sheetData>
  <mergeCells count="6">
    <mergeCell ref="B10:C10"/>
    <mergeCell ref="D10:E10"/>
    <mergeCell ref="F10:G10"/>
    <mergeCell ref="B1:C1"/>
    <mergeCell ref="D1:E1"/>
    <mergeCell ref="F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4EB3E-D507-8C49-B9C6-2CDDEE4F28C1}">
  <dimension ref="A1:J18"/>
  <sheetViews>
    <sheetView workbookViewId="0">
      <selection activeCell="K13" sqref="K13"/>
    </sheetView>
  </sheetViews>
  <sheetFormatPr baseColWidth="10" defaultRowHeight="16"/>
  <cols>
    <col min="1" max="1" width="12.7109375" bestFit="1" customWidth="1"/>
  </cols>
  <sheetData>
    <row r="1" spans="1:10">
      <c r="A1" s="1"/>
      <c r="B1" s="2" t="s">
        <v>12</v>
      </c>
      <c r="C1" s="2" t="s">
        <v>59</v>
      </c>
      <c r="D1" s="2" t="s">
        <v>11</v>
      </c>
      <c r="E1" s="2" t="s">
        <v>60</v>
      </c>
      <c r="F1" s="2" t="s">
        <v>61</v>
      </c>
      <c r="G1" s="2" t="s">
        <v>62</v>
      </c>
      <c r="H1" s="2" t="s">
        <v>63</v>
      </c>
      <c r="I1" s="2" t="s">
        <v>29</v>
      </c>
      <c r="J1" s="2" t="s">
        <v>64</v>
      </c>
    </row>
    <row r="2" spans="1:10">
      <c r="A2" s="1" t="s">
        <v>6</v>
      </c>
      <c r="B2" s="3">
        <v>23.527728994040899</v>
      </c>
      <c r="C2" s="3">
        <v>23.240581433588101</v>
      </c>
      <c r="D2" s="3">
        <v>24.288274589262599</v>
      </c>
      <c r="E2" s="3">
        <v>24.4054570984894</v>
      </c>
      <c r="F2" s="3">
        <v>24.897072231378299</v>
      </c>
      <c r="G2" s="3">
        <v>25.490771407571302</v>
      </c>
      <c r="H2" s="3">
        <v>26.3794673598595</v>
      </c>
      <c r="I2" s="3">
        <v>24.387702651447299</v>
      </c>
      <c r="J2" s="3">
        <v>25.3239748894275</v>
      </c>
    </row>
    <row r="3" spans="1:10">
      <c r="A3" s="1" t="s">
        <v>7</v>
      </c>
      <c r="B3" s="3">
        <v>23.001649658390701</v>
      </c>
      <c r="C3" s="3">
        <v>23.245598354377499</v>
      </c>
      <c r="D3" s="3">
        <v>23.999206477287</v>
      </c>
      <c r="E3" s="3">
        <v>23.968859419987002</v>
      </c>
      <c r="F3" s="3">
        <v>24.9703063716691</v>
      </c>
      <c r="G3" s="3">
        <v>25.351598408136802</v>
      </c>
      <c r="H3" s="3">
        <v>26.364898574564801</v>
      </c>
      <c r="I3" s="3">
        <v>24.066536095955399</v>
      </c>
      <c r="J3" s="3">
        <v>25.189324280642801</v>
      </c>
    </row>
    <row r="4" spans="1:10">
      <c r="A4" s="1" t="s">
        <v>65</v>
      </c>
      <c r="B4" s="3">
        <v>22.811982107116901</v>
      </c>
      <c r="C4" s="3">
        <v>23.1671418861193</v>
      </c>
      <c r="D4" s="3">
        <v>24.0124710306713</v>
      </c>
      <c r="E4" s="3">
        <v>24.363153493138402</v>
      </c>
      <c r="F4" s="3">
        <v>24.585770866673698</v>
      </c>
      <c r="G4" s="3">
        <v>24.8416962802734</v>
      </c>
      <c r="H4" s="3">
        <v>26.205944106037499</v>
      </c>
      <c r="I4" s="3">
        <v>24.186507067934802</v>
      </c>
      <c r="J4" s="3">
        <v>25.187708142199799</v>
      </c>
    </row>
    <row r="5" spans="1:10">
      <c r="A5" s="1" t="s">
        <v>66</v>
      </c>
      <c r="B5" s="3">
        <v>23.881343634761301</v>
      </c>
      <c r="C5" s="3">
        <v>23.8670768647236</v>
      </c>
      <c r="D5" s="3">
        <v>25.1926740945784</v>
      </c>
      <c r="E5" s="3">
        <v>24.6750642057502</v>
      </c>
      <c r="F5" s="3">
        <v>24.8004285572889</v>
      </c>
      <c r="G5" s="3">
        <v>24.852913945447099</v>
      </c>
      <c r="H5" s="3">
        <v>26.634523031629801</v>
      </c>
      <c r="I5" s="3">
        <v>24.0518527832164</v>
      </c>
      <c r="J5" s="3">
        <v>25.053436944315099</v>
      </c>
    </row>
    <row r="6" spans="1:10">
      <c r="A6" s="1" t="s">
        <v>67</v>
      </c>
      <c r="B6" s="3">
        <v>23.347356274483801</v>
      </c>
      <c r="C6" s="3">
        <v>23.529647995963899</v>
      </c>
      <c r="D6" s="3">
        <v>24.6958618304891</v>
      </c>
      <c r="E6" s="3">
        <v>25.9135244682459</v>
      </c>
      <c r="F6" s="3">
        <v>25.492416044233</v>
      </c>
      <c r="G6" s="3">
        <v>25.645469074541101</v>
      </c>
      <c r="H6" s="3">
        <v>27.0423137909996</v>
      </c>
      <c r="I6" s="3">
        <v>24.688585664949699</v>
      </c>
      <c r="J6" s="3">
        <v>25.2397604758192</v>
      </c>
    </row>
    <row r="7" spans="1:10">
      <c r="A7" s="1" t="s">
        <v>38</v>
      </c>
      <c r="B7" s="4">
        <f t="shared" ref="B7:J7" si="0">AVERAGE(B2:B6)</f>
        <v>23.31401213375872</v>
      </c>
      <c r="C7" s="4">
        <f t="shared" si="0"/>
        <v>23.410009306954478</v>
      </c>
      <c r="D7" s="4">
        <f t="shared" si="0"/>
        <v>24.437697604457679</v>
      </c>
      <c r="E7" s="4">
        <f t="shared" si="0"/>
        <v>24.665211737122181</v>
      </c>
      <c r="F7" s="4">
        <f t="shared" si="0"/>
        <v>24.949198814248597</v>
      </c>
      <c r="G7" s="4">
        <f t="shared" si="0"/>
        <v>25.236489823193942</v>
      </c>
      <c r="H7" s="4">
        <f t="shared" si="0"/>
        <v>26.525429372618238</v>
      </c>
      <c r="I7" s="4">
        <f t="shared" si="0"/>
        <v>24.27623685270072</v>
      </c>
      <c r="J7" s="4">
        <f t="shared" si="0"/>
        <v>25.198840946480878</v>
      </c>
    </row>
    <row r="8" spans="1:10">
      <c r="A8" s="1" t="s">
        <v>68</v>
      </c>
      <c r="B8" s="3">
        <f t="shared" ref="B8:J8" si="1">MIN(B2:B6)</f>
        <v>22.811982107116901</v>
      </c>
      <c r="C8" s="3">
        <f t="shared" si="1"/>
        <v>23.1671418861193</v>
      </c>
      <c r="D8" s="3">
        <f t="shared" si="1"/>
        <v>23.999206477287</v>
      </c>
      <c r="E8" s="3">
        <f t="shared" si="1"/>
        <v>23.968859419987002</v>
      </c>
      <c r="F8" s="3">
        <f t="shared" si="1"/>
        <v>24.585770866673698</v>
      </c>
      <c r="G8" s="3">
        <f t="shared" si="1"/>
        <v>24.8416962802734</v>
      </c>
      <c r="H8" s="3">
        <f t="shared" si="1"/>
        <v>26.205944106037499</v>
      </c>
      <c r="I8" s="3">
        <f t="shared" si="1"/>
        <v>24.0518527832164</v>
      </c>
      <c r="J8" s="3">
        <f t="shared" si="1"/>
        <v>25.053436944315099</v>
      </c>
    </row>
    <row r="9" spans="1:10">
      <c r="A9" s="1" t="s">
        <v>69</v>
      </c>
      <c r="B9" s="3">
        <f t="shared" ref="B9:J9" si="2">MAX(B2:B6)</f>
        <v>23.881343634761301</v>
      </c>
      <c r="C9" s="3">
        <f t="shared" si="2"/>
        <v>23.8670768647236</v>
      </c>
      <c r="D9" s="3">
        <f t="shared" si="2"/>
        <v>25.1926740945784</v>
      </c>
      <c r="E9" s="3">
        <f t="shared" si="2"/>
        <v>25.9135244682459</v>
      </c>
      <c r="F9" s="3">
        <f t="shared" si="2"/>
        <v>25.492416044233</v>
      </c>
      <c r="G9" s="3">
        <f t="shared" si="2"/>
        <v>25.645469074541101</v>
      </c>
      <c r="H9" s="3">
        <f t="shared" si="2"/>
        <v>27.0423137909996</v>
      </c>
      <c r="I9" s="3">
        <f t="shared" si="2"/>
        <v>24.688585664949699</v>
      </c>
      <c r="J9" s="3">
        <f t="shared" si="2"/>
        <v>25.3239748894275</v>
      </c>
    </row>
    <row r="10" spans="1:10">
      <c r="A10" s="1" t="s">
        <v>70</v>
      </c>
      <c r="B10" s="3">
        <f>B9-B8</f>
        <v>1.0693615276444</v>
      </c>
      <c r="C10" s="3">
        <f t="shared" ref="C10:J10" si="3">C9-C8</f>
        <v>0.69993497860430054</v>
      </c>
      <c r="D10" s="3">
        <f t="shared" si="3"/>
        <v>1.1934676172914003</v>
      </c>
      <c r="E10" s="3">
        <f t="shared" si="3"/>
        <v>1.9446650482588979</v>
      </c>
      <c r="F10" s="3">
        <f t="shared" si="3"/>
        <v>0.90664517755930163</v>
      </c>
      <c r="G10" s="3">
        <f t="shared" si="3"/>
        <v>0.80377279426770087</v>
      </c>
      <c r="H10" s="3">
        <f t="shared" si="3"/>
        <v>0.83636968496210073</v>
      </c>
      <c r="I10" s="3">
        <f t="shared" si="3"/>
        <v>0.63673288173329823</v>
      </c>
      <c r="J10" s="3">
        <f t="shared" si="3"/>
        <v>0.2705379451124017</v>
      </c>
    </row>
    <row r="11" spans="1:10">
      <c r="A11" s="1" t="s">
        <v>71</v>
      </c>
      <c r="B11" s="27">
        <f>2^B10</f>
        <v>2.0985044574170071</v>
      </c>
      <c r="C11" s="27">
        <f t="shared" ref="C11:J11" si="4">2^C10</f>
        <v>1.6244315789107324</v>
      </c>
      <c r="D11" s="27">
        <f t="shared" si="4"/>
        <v>2.2870178363242015</v>
      </c>
      <c r="E11" s="27">
        <f t="shared" si="4"/>
        <v>3.8494839306736486</v>
      </c>
      <c r="F11" s="27">
        <f t="shared" si="4"/>
        <v>1.8746810693234126</v>
      </c>
      <c r="G11" s="27">
        <f t="shared" si="4"/>
        <v>1.7456602418015597</v>
      </c>
      <c r="H11" s="27">
        <f t="shared" si="4"/>
        <v>1.7855514248991216</v>
      </c>
      <c r="I11" s="27">
        <f t="shared" si="4"/>
        <v>1.5548041695863142</v>
      </c>
      <c r="J11" s="27">
        <f t="shared" si="4"/>
        <v>1.2062575272865494</v>
      </c>
    </row>
    <row r="12" spans="1:10">
      <c r="A12" s="1"/>
      <c r="B12" s="27"/>
      <c r="C12" s="27"/>
      <c r="D12" s="27"/>
      <c r="E12" s="27"/>
      <c r="F12" s="27"/>
      <c r="G12" s="27"/>
      <c r="H12" s="27"/>
      <c r="I12" s="27"/>
      <c r="J12" s="27"/>
    </row>
    <row r="13" spans="1:10">
      <c r="A13" s="1"/>
      <c r="B13" s="2" t="s">
        <v>72</v>
      </c>
      <c r="C13" s="28"/>
      <c r="D13" s="28"/>
      <c r="E13" s="28"/>
      <c r="F13" s="28"/>
      <c r="G13" s="28"/>
      <c r="H13" s="28"/>
      <c r="I13" s="7"/>
      <c r="J13" s="7"/>
    </row>
    <row r="14" spans="1:10">
      <c r="A14" s="1" t="s">
        <v>38</v>
      </c>
      <c r="B14" s="3">
        <f>AVERAGE(B2:J6)</f>
        <v>24.668125176837261</v>
      </c>
      <c r="C14" s="28"/>
      <c r="D14" s="28"/>
      <c r="E14" s="28"/>
      <c r="F14" s="28"/>
      <c r="G14" s="28"/>
      <c r="H14" s="28"/>
      <c r="I14" s="7"/>
      <c r="J14" s="7"/>
    </row>
    <row r="15" spans="1:10">
      <c r="A15" s="1" t="s">
        <v>68</v>
      </c>
      <c r="B15" s="3">
        <f>MIN(B2:J6)</f>
        <v>22.811982107116901</v>
      </c>
      <c r="C15" s="28"/>
      <c r="D15" s="28"/>
      <c r="E15" s="28"/>
      <c r="F15" s="28"/>
      <c r="G15" s="28"/>
      <c r="H15" s="28"/>
      <c r="I15" s="7"/>
      <c r="J15" s="7"/>
    </row>
    <row r="16" spans="1:10">
      <c r="A16" s="1" t="s">
        <v>69</v>
      </c>
      <c r="B16" s="3">
        <f>MAX(B2:J6)</f>
        <v>27.0423137909996</v>
      </c>
      <c r="C16" s="28"/>
      <c r="D16" s="28"/>
      <c r="E16" s="28"/>
      <c r="F16" s="28"/>
      <c r="G16" s="28"/>
      <c r="H16" s="28"/>
      <c r="I16" s="7"/>
      <c r="J16" s="7"/>
    </row>
    <row r="17" spans="1:10">
      <c r="A17" s="1" t="s">
        <v>70</v>
      </c>
      <c r="B17" s="3">
        <f t="shared" ref="B17" si="5">B16-B15</f>
        <v>4.2303316838826994</v>
      </c>
      <c r="C17" s="28"/>
      <c r="D17" s="28"/>
      <c r="E17" s="28"/>
      <c r="F17" s="28"/>
      <c r="G17" s="28"/>
      <c r="H17" s="28"/>
      <c r="I17" s="7"/>
      <c r="J17" s="7"/>
    </row>
    <row r="18" spans="1:10">
      <c r="A18" s="1" t="s">
        <v>71</v>
      </c>
      <c r="B18" s="27">
        <f t="shared" ref="B18" si="6">2^B17</f>
        <v>18.769673947628089</v>
      </c>
      <c r="C18" s="28"/>
      <c r="D18" s="28"/>
      <c r="E18" s="28"/>
      <c r="F18" s="28"/>
      <c r="G18" s="28"/>
      <c r="H18" s="28"/>
      <c r="I18" s="7"/>
      <c r="J18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Table S1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Bustin</dc:creator>
  <cp:lastModifiedBy>Stephen Bustin</cp:lastModifiedBy>
  <dcterms:created xsi:type="dcterms:W3CDTF">2021-03-16T10:29:47Z</dcterms:created>
  <dcterms:modified xsi:type="dcterms:W3CDTF">2021-07-31T08:25:26Z</dcterms:modified>
</cp:coreProperties>
</file>