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ennartante/Dropbox/Blockchain Research Lab/Research Paper/Blockchain-based ICOs- Pure Hype or the Dawn of a New Era of Startup Financing?/"/>
    </mc:Choice>
  </mc:AlternateContent>
  <xr:revisionPtr revIDLastSave="0" documentId="13_ncr:1_{6975469D-C299-4D42-805D-7E8724EB8742}" xr6:coauthVersionLast="36" xr6:coauthVersionMax="36" xr10:uidLastSave="{00000000-0000-0000-0000-000000000000}"/>
  <bookViews>
    <workbookView xWindow="0" yWindow="460" windowWidth="28780" windowHeight="17440" xr2:uid="{00000000-000D-0000-FFFF-FFFF00000000}"/>
  </bookViews>
  <sheets>
    <sheet name="Datensatz ICO bereinigt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F42" i="3" l="1"/>
  <c r="BF3" i="3"/>
  <c r="BF5" i="3"/>
  <c r="BF6" i="3"/>
  <c r="BF7" i="3"/>
  <c r="BF8" i="3"/>
  <c r="BF13" i="3"/>
  <c r="BF14" i="3"/>
  <c r="BF20" i="3"/>
  <c r="BF23" i="3"/>
  <c r="BF25" i="3"/>
  <c r="BF32" i="3"/>
  <c r="BF35" i="3"/>
  <c r="BF37" i="3"/>
  <c r="BF46" i="3"/>
  <c r="BF47" i="3"/>
  <c r="BF48" i="3"/>
  <c r="BF49" i="3"/>
  <c r="BF53" i="3"/>
  <c r="BF55" i="3"/>
  <c r="BF56" i="3"/>
  <c r="BF57" i="3"/>
  <c r="BF58" i="3"/>
  <c r="BF59" i="3"/>
  <c r="BF60" i="3"/>
  <c r="BF62" i="3"/>
  <c r="BF63" i="3"/>
  <c r="BF64" i="3"/>
  <c r="BF65" i="3"/>
  <c r="BF66" i="3"/>
  <c r="BF67" i="3"/>
  <c r="BF68" i="3"/>
  <c r="BF69" i="3"/>
  <c r="BF70" i="3"/>
  <c r="BF71" i="3"/>
  <c r="BF72" i="3"/>
  <c r="BF73" i="3"/>
  <c r="BF74" i="3"/>
  <c r="BF76" i="3"/>
  <c r="BF77" i="3"/>
  <c r="BF78" i="3"/>
  <c r="BF79" i="3"/>
  <c r="BF80" i="3"/>
  <c r="BF81" i="3"/>
  <c r="BF82" i="3"/>
  <c r="BF83" i="3"/>
  <c r="BF84" i="3"/>
  <c r="BF85" i="3"/>
  <c r="BF86" i="3"/>
  <c r="BF87" i="3"/>
  <c r="BF88" i="3"/>
  <c r="BF89" i="3"/>
  <c r="BF90" i="3"/>
  <c r="BF91" i="3"/>
  <c r="BF93" i="3"/>
  <c r="BF94" i="3"/>
  <c r="BF95" i="3"/>
  <c r="BF97" i="3"/>
  <c r="BF99" i="3"/>
  <c r="BF101" i="3"/>
  <c r="BF102" i="3"/>
  <c r="BF103" i="3"/>
  <c r="BF104" i="3"/>
  <c r="BF105" i="3"/>
  <c r="BF106" i="3"/>
  <c r="BF107" i="3"/>
  <c r="BF108" i="3"/>
  <c r="BF110" i="3"/>
  <c r="BF111" i="3"/>
  <c r="BF112" i="3"/>
  <c r="BF113" i="3"/>
  <c r="BF114" i="3"/>
  <c r="BF115" i="3"/>
  <c r="BF116" i="3"/>
  <c r="BF117" i="3"/>
  <c r="BF118" i="3"/>
  <c r="BF119" i="3"/>
  <c r="BF122" i="3"/>
  <c r="BF125" i="3"/>
  <c r="BF126" i="3"/>
  <c r="BF127" i="3"/>
  <c r="BF128" i="3"/>
  <c r="BF129" i="3"/>
  <c r="BF130" i="3"/>
  <c r="BF131" i="3"/>
  <c r="BF132" i="3"/>
  <c r="BF133" i="3"/>
  <c r="BF134" i="3"/>
  <c r="BF135" i="3"/>
  <c r="BF136" i="3"/>
  <c r="BF137" i="3"/>
  <c r="BF138" i="3"/>
  <c r="BF139" i="3"/>
  <c r="BF140" i="3"/>
  <c r="BF141" i="3"/>
  <c r="BF142" i="3"/>
  <c r="BF143" i="3"/>
  <c r="BF144" i="3"/>
  <c r="BF146" i="3"/>
  <c r="BF147" i="3"/>
  <c r="BF148" i="3"/>
  <c r="BF149" i="3"/>
  <c r="BF150" i="3"/>
  <c r="BF151" i="3"/>
  <c r="BF152" i="3"/>
  <c r="BF153" i="3"/>
  <c r="BF154" i="3"/>
  <c r="BF155" i="3"/>
  <c r="BF156" i="3"/>
  <c r="BF157" i="3"/>
  <c r="BF158" i="3"/>
  <c r="BF159" i="3"/>
  <c r="BF161" i="3"/>
  <c r="BF162" i="3"/>
  <c r="BF163" i="3"/>
  <c r="BF164" i="3"/>
  <c r="BF165" i="3"/>
  <c r="BF166" i="3"/>
  <c r="BF167" i="3"/>
  <c r="BF168" i="3"/>
  <c r="BF169" i="3"/>
  <c r="BF170" i="3"/>
  <c r="BF172" i="3"/>
  <c r="BF173" i="3"/>
  <c r="BF174" i="3"/>
  <c r="BF176" i="3"/>
  <c r="BF177" i="3"/>
  <c r="BF178" i="3"/>
  <c r="BF179" i="3"/>
  <c r="BF181" i="3"/>
  <c r="BF182" i="3"/>
  <c r="BF183" i="3"/>
  <c r="BF185" i="3"/>
  <c r="BF186" i="3"/>
  <c r="BF187" i="3"/>
  <c r="BF188" i="3"/>
  <c r="BF189" i="3"/>
  <c r="BF190" i="3"/>
  <c r="BF191" i="3"/>
  <c r="BF192" i="3"/>
  <c r="BF193" i="3"/>
  <c r="BF194" i="3"/>
  <c r="BF195" i="3"/>
  <c r="BF196" i="3"/>
  <c r="BF197" i="3"/>
  <c r="BF198" i="3"/>
  <c r="BF199" i="3"/>
  <c r="BF200" i="3"/>
  <c r="BF201" i="3"/>
  <c r="BF202" i="3"/>
  <c r="BF203" i="3"/>
  <c r="BF204" i="3"/>
  <c r="BF206" i="3"/>
  <c r="BF207" i="3"/>
  <c r="BF208" i="3"/>
  <c r="BF209" i="3"/>
  <c r="BF210" i="3"/>
  <c r="BF211" i="3"/>
  <c r="BF212" i="3"/>
  <c r="BF213" i="3"/>
  <c r="BF214" i="3"/>
  <c r="BF215" i="3"/>
  <c r="BF216" i="3"/>
  <c r="BF217" i="3"/>
  <c r="BF218" i="3"/>
  <c r="BF219" i="3"/>
  <c r="BF220" i="3"/>
  <c r="BF221" i="3"/>
  <c r="BF222" i="3"/>
  <c r="BF223" i="3"/>
  <c r="BF224" i="3"/>
  <c r="BF225" i="3"/>
  <c r="BF226" i="3"/>
  <c r="BF227" i="3"/>
  <c r="BF228" i="3"/>
  <c r="BF229" i="3"/>
  <c r="BF231" i="3"/>
  <c r="BF232" i="3"/>
  <c r="BF233" i="3"/>
  <c r="BF234" i="3"/>
  <c r="BF235" i="3"/>
  <c r="BF236" i="3"/>
  <c r="BF237" i="3"/>
  <c r="BF238" i="3"/>
  <c r="BF239" i="3"/>
  <c r="BF240" i="3"/>
  <c r="BF241" i="3"/>
  <c r="BF242" i="3"/>
  <c r="BF245" i="3"/>
  <c r="BF246" i="3"/>
  <c r="BF247" i="3"/>
  <c r="BF248" i="3"/>
  <c r="BF249" i="3"/>
  <c r="BF250" i="3"/>
  <c r="BF251" i="3"/>
  <c r="BF252" i="3"/>
  <c r="BF253" i="3"/>
  <c r="BF254" i="3"/>
  <c r="BF255" i="3"/>
  <c r="BF256" i="3"/>
  <c r="BF257" i="3"/>
  <c r="BF258" i="3"/>
  <c r="BF259" i="3"/>
  <c r="BF261" i="3"/>
  <c r="BF262" i="3"/>
  <c r="BF263" i="3"/>
  <c r="BF264" i="3"/>
  <c r="BF265" i="3"/>
  <c r="BF266" i="3"/>
  <c r="BF267" i="3"/>
  <c r="BF269" i="3"/>
  <c r="BF270" i="3"/>
  <c r="BF271" i="3"/>
  <c r="BF272" i="3"/>
  <c r="BF273" i="3"/>
  <c r="BF274" i="3"/>
  <c r="BF275" i="3"/>
  <c r="BF276" i="3"/>
  <c r="BF277" i="3"/>
  <c r="BF2" i="3"/>
  <c r="O2" i="3"/>
  <c r="O3" i="3"/>
  <c r="O4" i="3"/>
  <c r="O117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118" i="3"/>
  <c r="O257" i="3"/>
  <c r="O22" i="3"/>
  <c r="O23" i="3"/>
  <c r="O24" i="3"/>
  <c r="O25" i="3"/>
  <c r="O26" i="3"/>
  <c r="O27" i="3"/>
  <c r="O28" i="3"/>
  <c r="O29" i="3"/>
  <c r="O30" i="3"/>
  <c r="O31" i="3"/>
  <c r="O32" i="3"/>
  <c r="O33" i="3"/>
  <c r="O119" i="3"/>
  <c r="O34" i="3"/>
  <c r="O35" i="3"/>
  <c r="O36" i="3"/>
  <c r="O120" i="3"/>
  <c r="O37" i="3"/>
  <c r="O38" i="3"/>
  <c r="O121" i="3"/>
  <c r="O39" i="3"/>
  <c r="O40" i="3"/>
  <c r="O41" i="3"/>
  <c r="O42" i="3"/>
  <c r="O122" i="3"/>
  <c r="O258" i="3"/>
  <c r="O123" i="3"/>
  <c r="O43" i="3"/>
  <c r="O44" i="3"/>
  <c r="O124" i="3"/>
  <c r="O45" i="3"/>
  <c r="O200" i="3"/>
  <c r="O46" i="3"/>
  <c r="O47" i="3"/>
  <c r="O48" i="3"/>
  <c r="O49" i="3"/>
  <c r="O50" i="3"/>
  <c r="O125" i="3"/>
  <c r="O51" i="3"/>
  <c r="O52" i="3"/>
  <c r="O53" i="3"/>
  <c r="O126" i="3"/>
  <c r="O54" i="3"/>
  <c r="O55" i="3"/>
  <c r="O56" i="3"/>
  <c r="O57" i="3"/>
  <c r="O58" i="3"/>
  <c r="O127" i="3"/>
  <c r="O59" i="3"/>
  <c r="O60" i="3"/>
  <c r="O61" i="3"/>
  <c r="O62" i="3"/>
  <c r="O63" i="3"/>
  <c r="O64" i="3"/>
  <c r="O65" i="3"/>
  <c r="O66" i="3"/>
  <c r="O67" i="3"/>
  <c r="O128" i="3"/>
  <c r="O129" i="3"/>
  <c r="O68" i="3"/>
  <c r="O259" i="3"/>
  <c r="O201" i="3"/>
  <c r="O130" i="3"/>
  <c r="O131" i="3"/>
  <c r="O132" i="3"/>
  <c r="O69" i="3"/>
  <c r="O70" i="3"/>
  <c r="O260" i="3"/>
  <c r="O71" i="3"/>
  <c r="O133" i="3"/>
  <c r="O134" i="3"/>
  <c r="O135" i="3"/>
  <c r="O72" i="3"/>
  <c r="O73" i="3"/>
  <c r="O261" i="3"/>
  <c r="O136" i="3"/>
  <c r="O137" i="3"/>
  <c r="O74" i="3"/>
  <c r="O138" i="3"/>
  <c r="O139" i="3"/>
  <c r="O75" i="3"/>
  <c r="O140" i="3"/>
  <c r="O141" i="3"/>
  <c r="O76" i="3"/>
  <c r="O278" i="3"/>
  <c r="O77" i="3"/>
  <c r="O142" i="3"/>
  <c r="O143" i="3"/>
  <c r="O202" i="3"/>
  <c r="O78" i="3"/>
  <c r="O79" i="3"/>
  <c r="O262" i="3"/>
  <c r="O144" i="3"/>
  <c r="O263" i="3"/>
  <c r="O80" i="3"/>
  <c r="O145" i="3"/>
  <c r="O146" i="3"/>
  <c r="O81" i="3"/>
  <c r="O276" i="3"/>
  <c r="O147" i="3"/>
  <c r="O148" i="3"/>
  <c r="O264" i="3"/>
  <c r="O149" i="3"/>
  <c r="O203" i="3"/>
  <c r="O150" i="3"/>
  <c r="O204" i="3"/>
  <c r="O82" i="3"/>
  <c r="O83" i="3"/>
  <c r="O151" i="3"/>
  <c r="O152" i="3"/>
  <c r="O205" i="3"/>
  <c r="O153" i="3"/>
  <c r="O206" i="3"/>
  <c r="O154" i="3"/>
  <c r="O207" i="3"/>
  <c r="O155" i="3"/>
  <c r="O265" i="3"/>
  <c r="O156" i="3"/>
  <c r="O157" i="3"/>
  <c r="O158" i="3"/>
  <c r="O159" i="3"/>
  <c r="O266" i="3"/>
  <c r="O208" i="3"/>
  <c r="O84" i="3"/>
  <c r="O160" i="3"/>
  <c r="O85" i="3"/>
  <c r="O161" i="3"/>
  <c r="O162" i="3"/>
  <c r="O86" i="3"/>
  <c r="O87" i="3"/>
  <c r="O88" i="3"/>
  <c r="O89" i="3"/>
  <c r="O90" i="3"/>
  <c r="O163" i="3"/>
  <c r="O91" i="3"/>
  <c r="O92" i="3"/>
  <c r="O209" i="3"/>
  <c r="O93" i="3"/>
  <c r="O94" i="3"/>
  <c r="O164" i="3"/>
  <c r="O165" i="3"/>
  <c r="O166" i="3"/>
  <c r="O95" i="3"/>
  <c r="O167" i="3"/>
  <c r="O168" i="3"/>
  <c r="O169" i="3"/>
  <c r="O96" i="3"/>
  <c r="O267" i="3"/>
  <c r="O97" i="3"/>
  <c r="O170" i="3"/>
  <c r="O98" i="3"/>
  <c r="O171" i="3"/>
  <c r="O172" i="3"/>
  <c r="O99" i="3"/>
  <c r="O173" i="3"/>
  <c r="O100" i="3"/>
  <c r="O101" i="3"/>
  <c r="O102" i="3"/>
  <c r="O210" i="3"/>
  <c r="O268" i="3"/>
  <c r="O174" i="3"/>
  <c r="O269" i="3"/>
  <c r="O175" i="3"/>
  <c r="O103" i="3"/>
  <c r="O104" i="3"/>
  <c r="O105" i="3"/>
  <c r="O176" i="3"/>
  <c r="O177" i="3"/>
  <c r="O178" i="3"/>
  <c r="O179" i="3"/>
  <c r="O180" i="3"/>
  <c r="O106" i="3"/>
  <c r="O270" i="3"/>
  <c r="O271" i="3"/>
  <c r="O211" i="3"/>
  <c r="O107" i="3"/>
  <c r="O108" i="3"/>
  <c r="O181" i="3"/>
  <c r="O109" i="3"/>
  <c r="O182" i="3"/>
  <c r="O279" i="3"/>
  <c r="O212" i="3"/>
  <c r="O183" i="3"/>
  <c r="O184" i="3"/>
  <c r="O110" i="3"/>
  <c r="O185" i="3"/>
  <c r="O213" i="3"/>
  <c r="O111" i="3"/>
  <c r="O214" i="3"/>
  <c r="O215" i="3"/>
  <c r="O186" i="3"/>
  <c r="O187" i="3"/>
  <c r="O277" i="3"/>
  <c r="O188" i="3"/>
  <c r="O216" i="3"/>
  <c r="O189" i="3"/>
  <c r="O217" i="3"/>
  <c r="O190" i="3"/>
  <c r="O218" i="3"/>
  <c r="O219" i="3"/>
  <c r="O191" i="3"/>
  <c r="O192" i="3"/>
  <c r="O220" i="3"/>
  <c r="O112" i="3"/>
  <c r="O272" i="3"/>
  <c r="O221" i="3"/>
  <c r="O222" i="3"/>
  <c r="O113" i="3"/>
  <c r="O223" i="3"/>
  <c r="O193" i="3"/>
  <c r="O194" i="3"/>
  <c r="O224" i="3"/>
  <c r="O225" i="3"/>
  <c r="O226" i="3"/>
  <c r="O114" i="3"/>
  <c r="O227" i="3"/>
  <c r="O228" i="3"/>
  <c r="O229" i="3"/>
  <c r="O195" i="3"/>
  <c r="O230" i="3"/>
  <c r="O231" i="3"/>
  <c r="O232" i="3"/>
  <c r="O233" i="3"/>
  <c r="O196" i="3"/>
  <c r="O234" i="3"/>
  <c r="O235" i="3"/>
  <c r="O236" i="3"/>
  <c r="O197" i="3"/>
  <c r="O115" i="3"/>
  <c r="O237" i="3"/>
  <c r="O238" i="3"/>
  <c r="O239" i="3"/>
  <c r="O240" i="3"/>
  <c r="O241" i="3"/>
  <c r="O242" i="3"/>
  <c r="O243" i="3"/>
  <c r="O273" i="3"/>
  <c r="O198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116" i="3"/>
  <c r="O274" i="3"/>
  <c r="O275" i="3"/>
  <c r="O199" i="3"/>
  <c r="BE3" i="3"/>
  <c r="BE4" i="3"/>
  <c r="BE5" i="3"/>
  <c r="BE6" i="3"/>
  <c r="BE7" i="3"/>
  <c r="BE8" i="3"/>
  <c r="BE9" i="3"/>
  <c r="BE10" i="3"/>
  <c r="BE11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E34" i="3"/>
  <c r="BE35" i="3"/>
  <c r="BE36" i="3"/>
  <c r="BE37" i="3"/>
  <c r="BE38" i="3"/>
  <c r="BE39" i="3"/>
  <c r="BE40" i="3"/>
  <c r="BE41" i="3"/>
  <c r="BE42" i="3"/>
  <c r="BE43" i="3"/>
  <c r="BE44" i="3"/>
  <c r="BE45" i="3"/>
  <c r="BE46" i="3"/>
  <c r="BE47" i="3"/>
  <c r="BE48" i="3"/>
  <c r="BE49" i="3"/>
  <c r="BE50" i="3"/>
  <c r="BE51" i="3"/>
  <c r="BE52" i="3"/>
  <c r="BE53" i="3"/>
  <c r="BE54" i="3"/>
  <c r="BE55" i="3"/>
  <c r="BE56" i="3"/>
  <c r="BE57" i="3"/>
  <c r="BE58" i="3"/>
  <c r="BE59" i="3"/>
  <c r="BE60" i="3"/>
  <c r="BE61" i="3"/>
  <c r="BE62" i="3"/>
  <c r="BE63" i="3"/>
  <c r="BE64" i="3"/>
  <c r="BE65" i="3"/>
  <c r="BE66" i="3"/>
  <c r="BE67" i="3"/>
  <c r="BE68" i="3"/>
  <c r="BE69" i="3"/>
  <c r="BE70" i="3"/>
  <c r="BE71" i="3"/>
  <c r="BE72" i="3"/>
  <c r="BE73" i="3"/>
  <c r="BE74" i="3"/>
  <c r="BE75" i="3"/>
  <c r="BE76" i="3"/>
  <c r="BE77" i="3"/>
  <c r="BE78" i="3"/>
  <c r="BE79" i="3"/>
  <c r="BE80" i="3"/>
  <c r="BE81" i="3"/>
  <c r="BE82" i="3"/>
  <c r="BE83" i="3"/>
  <c r="BE84" i="3"/>
  <c r="BE85" i="3"/>
  <c r="BE86" i="3"/>
  <c r="BE87" i="3"/>
  <c r="BE88" i="3"/>
  <c r="BE89" i="3"/>
  <c r="BE90" i="3"/>
  <c r="BE91" i="3"/>
  <c r="BE92" i="3"/>
  <c r="BE93" i="3"/>
  <c r="BE94" i="3"/>
  <c r="BE95" i="3"/>
  <c r="BE96" i="3"/>
  <c r="BE97" i="3"/>
  <c r="BE98" i="3"/>
  <c r="BE99" i="3"/>
  <c r="BE100" i="3"/>
  <c r="BE101" i="3"/>
  <c r="BE102" i="3"/>
  <c r="BE103" i="3"/>
  <c r="BE104" i="3"/>
  <c r="BE105" i="3"/>
  <c r="BE106" i="3"/>
  <c r="BE107" i="3"/>
  <c r="BE108" i="3"/>
  <c r="BE109" i="3"/>
  <c r="BE110" i="3"/>
  <c r="BE111" i="3"/>
  <c r="BE112" i="3"/>
  <c r="BE113" i="3"/>
  <c r="BE114" i="3"/>
  <c r="BE115" i="3"/>
  <c r="BE116" i="3"/>
  <c r="BE117" i="3"/>
  <c r="BE118" i="3"/>
  <c r="BE119" i="3"/>
  <c r="BE120" i="3"/>
  <c r="BE121" i="3"/>
  <c r="BE122" i="3"/>
  <c r="BE123" i="3"/>
  <c r="BE124" i="3"/>
  <c r="BE125" i="3"/>
  <c r="BE126" i="3"/>
  <c r="BE127" i="3"/>
  <c r="BE128" i="3"/>
  <c r="BE129" i="3"/>
  <c r="BE130" i="3"/>
  <c r="BE131" i="3"/>
  <c r="BE132" i="3"/>
  <c r="BE133" i="3"/>
  <c r="BE134" i="3"/>
  <c r="BE135" i="3"/>
  <c r="BE136" i="3"/>
  <c r="BE137" i="3"/>
  <c r="BE138" i="3"/>
  <c r="BE139" i="3"/>
  <c r="BE140" i="3"/>
  <c r="BE141" i="3"/>
  <c r="BE142" i="3"/>
  <c r="BE143" i="3"/>
  <c r="BE144" i="3"/>
  <c r="BE145" i="3"/>
  <c r="BE146" i="3"/>
  <c r="BE147" i="3"/>
  <c r="BE148" i="3"/>
  <c r="BE149" i="3"/>
  <c r="BE150" i="3"/>
  <c r="BE151" i="3"/>
  <c r="BE152" i="3"/>
  <c r="BE153" i="3"/>
  <c r="BE154" i="3"/>
  <c r="BE155" i="3"/>
  <c r="BE156" i="3"/>
  <c r="BE157" i="3"/>
  <c r="BE158" i="3"/>
  <c r="BE159" i="3"/>
  <c r="BE160" i="3"/>
  <c r="BE161" i="3"/>
  <c r="BE162" i="3"/>
  <c r="BE163" i="3"/>
  <c r="BE164" i="3"/>
  <c r="BE165" i="3"/>
  <c r="BE166" i="3"/>
  <c r="BE167" i="3"/>
  <c r="BE168" i="3"/>
  <c r="BE169" i="3"/>
  <c r="BE170" i="3"/>
  <c r="BE171" i="3"/>
  <c r="BE172" i="3"/>
  <c r="BE173" i="3"/>
  <c r="BE174" i="3"/>
  <c r="BE175" i="3"/>
  <c r="BE176" i="3"/>
  <c r="BE177" i="3"/>
  <c r="BE178" i="3"/>
  <c r="BE179" i="3"/>
  <c r="BE180" i="3"/>
  <c r="BE181" i="3"/>
  <c r="BE182" i="3"/>
  <c r="BE183" i="3"/>
  <c r="BE184" i="3"/>
  <c r="BE185" i="3"/>
  <c r="BE186" i="3"/>
  <c r="BE187" i="3"/>
  <c r="BE188" i="3"/>
  <c r="BE189" i="3"/>
  <c r="BE190" i="3"/>
  <c r="BE191" i="3"/>
  <c r="BE192" i="3"/>
  <c r="BE193" i="3"/>
  <c r="BE194" i="3"/>
  <c r="BE195" i="3"/>
  <c r="BE196" i="3"/>
  <c r="BE197" i="3"/>
  <c r="BE198" i="3"/>
  <c r="BE199" i="3"/>
  <c r="BE200" i="3"/>
  <c r="BE201" i="3"/>
  <c r="BE202" i="3"/>
  <c r="BE203" i="3"/>
  <c r="BE204" i="3"/>
  <c r="BE205" i="3"/>
  <c r="BE206" i="3"/>
  <c r="BE207" i="3"/>
  <c r="BE208" i="3"/>
  <c r="BE209" i="3"/>
  <c r="BE210" i="3"/>
  <c r="BE211" i="3"/>
  <c r="BE212" i="3"/>
  <c r="BE213" i="3"/>
  <c r="BE214" i="3"/>
  <c r="BE215" i="3"/>
  <c r="BE216" i="3"/>
  <c r="BE217" i="3"/>
  <c r="BE218" i="3"/>
  <c r="BE219" i="3"/>
  <c r="BE220" i="3"/>
  <c r="BE221" i="3"/>
  <c r="BE222" i="3"/>
  <c r="BE223" i="3"/>
  <c r="BE224" i="3"/>
  <c r="BE225" i="3"/>
  <c r="BE226" i="3"/>
  <c r="BE227" i="3"/>
  <c r="BE228" i="3"/>
  <c r="BE229" i="3"/>
  <c r="BE230" i="3"/>
  <c r="BE231" i="3"/>
  <c r="BE232" i="3"/>
  <c r="BE233" i="3"/>
  <c r="BE234" i="3"/>
  <c r="BE235" i="3"/>
  <c r="BE236" i="3"/>
  <c r="BE237" i="3"/>
  <c r="BE238" i="3"/>
  <c r="BE239" i="3"/>
  <c r="BE240" i="3"/>
  <c r="BE241" i="3"/>
  <c r="BE242" i="3"/>
  <c r="BE243" i="3"/>
  <c r="BE244" i="3"/>
  <c r="BE245" i="3"/>
  <c r="BE246" i="3"/>
  <c r="BE247" i="3"/>
  <c r="BE248" i="3"/>
  <c r="BE249" i="3"/>
  <c r="BE250" i="3"/>
  <c r="BE251" i="3"/>
  <c r="BE252" i="3"/>
  <c r="BE253" i="3"/>
  <c r="BE254" i="3"/>
  <c r="BE255" i="3"/>
  <c r="BE256" i="3"/>
  <c r="BE257" i="3"/>
  <c r="BE258" i="3"/>
  <c r="BE259" i="3"/>
  <c r="BE260" i="3"/>
  <c r="BE261" i="3"/>
  <c r="BE262" i="3"/>
  <c r="BE263" i="3"/>
  <c r="BE264" i="3"/>
  <c r="BE265" i="3"/>
  <c r="BE266" i="3"/>
  <c r="BE267" i="3"/>
  <c r="BE268" i="3"/>
  <c r="BE269" i="3"/>
  <c r="BE270" i="3"/>
  <c r="BE271" i="3"/>
  <c r="BE272" i="3"/>
  <c r="BE273" i="3"/>
  <c r="BE274" i="3"/>
  <c r="BE275" i="3"/>
  <c r="BE276" i="3"/>
  <c r="BE277" i="3"/>
  <c r="BE278" i="3"/>
  <c r="BE279" i="3"/>
  <c r="BE2" i="3"/>
</calcChain>
</file>

<file path=xl/sharedStrings.xml><?xml version="1.0" encoding="utf-8"?>
<sst xmlns="http://schemas.openxmlformats.org/spreadsheetml/2006/main" count="609" uniqueCount="593">
  <si>
    <t>project_name</t>
  </si>
  <si>
    <t>symbol</t>
  </si>
  <si>
    <t>1btc_icoreturn</t>
  </si>
  <si>
    <t>usd_marketcap</t>
  </si>
  <si>
    <t>usd_ico_return</t>
  </si>
  <si>
    <t>1eth_ico_return</t>
  </si>
  <si>
    <t>year</t>
  </si>
  <si>
    <t>ico_duration_days</t>
  </si>
  <si>
    <t>days_since_icoend</t>
  </si>
  <si>
    <t>token_share_ico</t>
  </si>
  <si>
    <t>token_share_team</t>
  </si>
  <si>
    <t>funds_raised_usd</t>
  </si>
  <si>
    <t>dummy_btc_used</t>
  </si>
  <si>
    <t>dummy_eth_used</t>
  </si>
  <si>
    <t>dummy_blocknet</t>
  </si>
  <si>
    <t>dummy_cloudcom</t>
  </si>
  <si>
    <t>dummy_financial</t>
  </si>
  <si>
    <t>dummy_gambling</t>
  </si>
  <si>
    <t>dummy_gaming</t>
  </si>
  <si>
    <t>dummy_media</t>
  </si>
  <si>
    <t>dumy_own</t>
  </si>
  <si>
    <t>dummy_eth</t>
  </si>
  <si>
    <t>dummy_waves</t>
  </si>
  <si>
    <t>dummy_omni</t>
  </si>
  <si>
    <t>dummy_xcp</t>
  </si>
  <si>
    <t>dummy_nxt</t>
  </si>
  <si>
    <t>dummy_bts</t>
  </si>
  <si>
    <t>value_infrastructure</t>
  </si>
  <si>
    <t>value_financial</t>
  </si>
  <si>
    <t>value_utility</t>
  </si>
  <si>
    <t>no_team_website</t>
  </si>
  <si>
    <t>team_perc_x_linkedin</t>
  </si>
  <si>
    <t>dummy_eastern</t>
  </si>
  <si>
    <t>dummy_china</t>
  </si>
  <si>
    <t>team_diff_countries</t>
  </si>
  <si>
    <t>share_devs</t>
  </si>
  <si>
    <t>share_business</t>
  </si>
  <si>
    <t>dummy_real_names</t>
  </si>
  <si>
    <t>dummy_pics_availabe</t>
  </si>
  <si>
    <t>no_linkedin_profiles_project</t>
  </si>
  <si>
    <t>no_advisors</t>
  </si>
  <si>
    <t>advisor_linkedin_available</t>
  </si>
  <si>
    <t>dummy_western</t>
  </si>
  <si>
    <t>dummy_orthodox</t>
  </si>
  <si>
    <t>dummy_sinic</t>
  </si>
  <si>
    <t>dummy_landingpage</t>
  </si>
  <si>
    <t>wp_available</t>
  </si>
  <si>
    <t>wp_score</t>
  </si>
  <si>
    <t>btt_score</t>
  </si>
  <si>
    <t>twitter_score</t>
  </si>
  <si>
    <t>facebook_score</t>
  </si>
  <si>
    <t>reddit_score</t>
  </si>
  <si>
    <t>Tezos</t>
  </si>
  <si>
    <t>XTZ</t>
  </si>
  <si>
    <t>n/a</t>
  </si>
  <si>
    <t>EOS</t>
  </si>
  <si>
    <t>ETH</t>
  </si>
  <si>
    <t>Bancor Protocol</t>
  </si>
  <si>
    <t>BNT</t>
  </si>
  <si>
    <t>TheDao</t>
  </si>
  <si>
    <t>DAO</t>
  </si>
  <si>
    <t>Status</t>
  </si>
  <si>
    <t>SNT</t>
  </si>
  <si>
    <t>Tenx (Presale+Sale)</t>
  </si>
  <si>
    <t>PAY</t>
  </si>
  <si>
    <t>MobileGo</t>
  </si>
  <si>
    <t>MGO</t>
  </si>
  <si>
    <t>Aeternity (2nd)</t>
  </si>
  <si>
    <t>AE</t>
  </si>
  <si>
    <t>Basic Attention Token</t>
  </si>
  <si>
    <t>BAT</t>
  </si>
  <si>
    <t>SONM Network</t>
  </si>
  <si>
    <t>SNM</t>
  </si>
  <si>
    <t>Civic</t>
  </si>
  <si>
    <t>CVC</t>
  </si>
  <si>
    <t>Polybius</t>
  </si>
  <si>
    <t>PLBT</t>
  </si>
  <si>
    <t>Storj (2nd)</t>
  </si>
  <si>
    <t>STORJ</t>
  </si>
  <si>
    <t>Monaco</t>
  </si>
  <si>
    <t>MCO</t>
  </si>
  <si>
    <t>FunFair</t>
  </si>
  <si>
    <t>FUN</t>
  </si>
  <si>
    <t>Tierion</t>
  </si>
  <si>
    <t>TNT</t>
  </si>
  <si>
    <t>OMG</t>
  </si>
  <si>
    <t>Aragon</t>
  </si>
  <si>
    <t>ANT</t>
  </si>
  <si>
    <t>openANX</t>
  </si>
  <si>
    <t>OAX</t>
  </si>
  <si>
    <t>HKG</t>
  </si>
  <si>
    <t>Pillar Project</t>
  </si>
  <si>
    <t>PLR</t>
  </si>
  <si>
    <t>Cosmos</t>
  </si>
  <si>
    <t>ATOM</t>
  </si>
  <si>
    <t>Waves</t>
  </si>
  <si>
    <t>WAVES</t>
  </si>
  <si>
    <t>Ethereum</t>
  </si>
  <si>
    <t>Qtum</t>
  </si>
  <si>
    <t>QTUM</t>
  </si>
  <si>
    <t>Nimiq</t>
  </si>
  <si>
    <t>NET</t>
  </si>
  <si>
    <t>Mysterium Network</t>
  </si>
  <si>
    <t>MYST</t>
  </si>
  <si>
    <t>CFI</t>
  </si>
  <si>
    <t>Gnosis</t>
  </si>
  <si>
    <t>GNO</t>
  </si>
  <si>
    <t>TokenCard</t>
  </si>
  <si>
    <t>TKN</t>
  </si>
  <si>
    <t xml:space="preserve">iEx.ec. </t>
  </si>
  <si>
    <t>RLC</t>
  </si>
  <si>
    <t>Santiment</t>
  </si>
  <si>
    <t>SAN</t>
  </si>
  <si>
    <t>AdEx</t>
  </si>
  <si>
    <t>ADX</t>
  </si>
  <si>
    <t>Veritaseum</t>
  </si>
  <si>
    <t>VERI</t>
  </si>
  <si>
    <t>Wagerr</t>
  </si>
  <si>
    <t>WGR</t>
  </si>
  <si>
    <t>BOScoin</t>
  </si>
  <si>
    <t>BOS</t>
  </si>
  <si>
    <t>Iconomi</t>
  </si>
  <si>
    <t>ICN</t>
  </si>
  <si>
    <t>BlockchainCapital</t>
  </si>
  <si>
    <t>BCAP</t>
  </si>
  <si>
    <t>Rialto.AI</t>
  </si>
  <si>
    <t>XRL</t>
  </si>
  <si>
    <t>adToken</t>
  </si>
  <si>
    <t>ADT</t>
  </si>
  <si>
    <t>Golem</t>
  </si>
  <si>
    <t>GNT</t>
  </si>
  <si>
    <t>Token as a Service</t>
  </si>
  <si>
    <t>TAAS</t>
  </si>
  <si>
    <t>NVO</t>
  </si>
  <si>
    <t>NVST</t>
  </si>
  <si>
    <t>SingularDTV</t>
  </si>
  <si>
    <t>SNGLS</t>
  </si>
  <si>
    <t>Primalbase</t>
  </si>
  <si>
    <t>PBT</t>
  </si>
  <si>
    <t>Patientory</t>
  </si>
  <si>
    <t>PTOY</t>
  </si>
  <si>
    <t>ZrCoin</t>
  </si>
  <si>
    <t>ZRC</t>
  </si>
  <si>
    <t>Humaniq</t>
  </si>
  <si>
    <t>HMQ</t>
  </si>
  <si>
    <t>Lisk</t>
  </si>
  <si>
    <t>LSK</t>
  </si>
  <si>
    <t>Safe Network</t>
  </si>
  <si>
    <t>MAID</t>
  </si>
  <si>
    <t>OMNI</t>
  </si>
  <si>
    <t>FirstBlood</t>
  </si>
  <si>
    <t>1ST</t>
  </si>
  <si>
    <t>CoinDash</t>
  </si>
  <si>
    <t>CDT</t>
  </si>
  <si>
    <t>Aeternity (1st)</t>
  </si>
  <si>
    <t>Digix</t>
  </si>
  <si>
    <t>DGD</t>
  </si>
  <si>
    <t>Exscudo</t>
  </si>
  <si>
    <t>EON</t>
  </si>
  <si>
    <t>Augur</t>
  </si>
  <si>
    <t>REP</t>
  </si>
  <si>
    <t>Matchpool</t>
  </si>
  <si>
    <t>GUP</t>
  </si>
  <si>
    <t>Air (Sphre)</t>
  </si>
  <si>
    <t>XID</t>
  </si>
  <si>
    <t>DCORP</t>
  </si>
  <si>
    <t>DRP</t>
  </si>
  <si>
    <t>Starta</t>
  </si>
  <si>
    <t>STA</t>
  </si>
  <si>
    <t>Zengold</t>
  </si>
  <si>
    <t>ZENGOLD</t>
  </si>
  <si>
    <t>Synereo (1st)</t>
  </si>
  <si>
    <t>AMP</t>
  </si>
  <si>
    <t>EncryptoTel</t>
  </si>
  <si>
    <t>ETT</t>
  </si>
  <si>
    <t>Ecobit</t>
  </si>
  <si>
    <t>ECOB</t>
  </si>
  <si>
    <t>Dent</t>
  </si>
  <si>
    <t>DENT</t>
  </si>
  <si>
    <t>Decent</t>
  </si>
  <si>
    <t>DCT</t>
  </si>
  <si>
    <t>Quantum</t>
  </si>
  <si>
    <t>QAU</t>
  </si>
  <si>
    <t>Chronobank</t>
  </si>
  <si>
    <t>TIME</t>
  </si>
  <si>
    <t>Cryptviser</t>
  </si>
  <si>
    <t>Quantum Resistant Ledger</t>
  </si>
  <si>
    <t>QRL</t>
  </si>
  <si>
    <t>WeTrust</t>
  </si>
  <si>
    <t>TRST</t>
  </si>
  <si>
    <t>NEO (AntShares)</t>
  </si>
  <si>
    <t>ANS</t>
  </si>
  <si>
    <t>Dfinity</t>
  </si>
  <si>
    <t>DFN</t>
  </si>
  <si>
    <t>Internet of Coins</t>
  </si>
  <si>
    <t>HYBRID</t>
  </si>
  <si>
    <t>Melonport</t>
  </si>
  <si>
    <t>MLN</t>
  </si>
  <si>
    <t>FootballCoin</t>
  </si>
  <si>
    <t>XCF</t>
  </si>
  <si>
    <t>XCP</t>
  </si>
  <si>
    <t>E-Coin</t>
  </si>
  <si>
    <t>ECN</t>
  </si>
  <si>
    <t>Edgeless</t>
  </si>
  <si>
    <t>EDG</t>
  </si>
  <si>
    <t>BOScoin (Presale)</t>
  </si>
  <si>
    <t>Lunyr</t>
  </si>
  <si>
    <t>LUN</t>
  </si>
  <si>
    <t>CryptoPing</t>
  </si>
  <si>
    <t>PING</t>
  </si>
  <si>
    <t>Mycelsium</t>
  </si>
  <si>
    <t>SAR</t>
  </si>
  <si>
    <t>Metaverse</t>
  </si>
  <si>
    <t>ETP</t>
  </si>
  <si>
    <t>Bitquence</t>
  </si>
  <si>
    <t>BQX</t>
  </si>
  <si>
    <t>SuperNET</t>
  </si>
  <si>
    <t>UNITY</t>
  </si>
  <si>
    <t>Tau-Chain / Agoras</t>
  </si>
  <si>
    <t>AGRS</t>
  </si>
  <si>
    <t>Lykke (2nd round)</t>
  </si>
  <si>
    <t>LKK</t>
  </si>
  <si>
    <t>Komodo</t>
  </si>
  <si>
    <t>KMD</t>
  </si>
  <si>
    <t>Kibo</t>
  </si>
  <si>
    <t>KBT</t>
  </si>
  <si>
    <t>Wings</t>
  </si>
  <si>
    <t>WINGS</t>
  </si>
  <si>
    <t>Ethereum Movie Venture</t>
  </si>
  <si>
    <t>EMV</t>
  </si>
  <si>
    <t>Counterparty</t>
  </si>
  <si>
    <t>Blockpool</t>
  </si>
  <si>
    <t>BPL</t>
  </si>
  <si>
    <t>vSlice</t>
  </si>
  <si>
    <t>VSL</t>
  </si>
  <si>
    <t>Asch</t>
  </si>
  <si>
    <t>XAS</t>
  </si>
  <si>
    <t>ETCWin</t>
  </si>
  <si>
    <t>WIN</t>
  </si>
  <si>
    <t>The Legends Room</t>
  </si>
  <si>
    <t>LGD</t>
  </si>
  <si>
    <t>Ethbits</t>
  </si>
  <si>
    <t>ETB</t>
  </si>
  <si>
    <t>BitBay</t>
  </si>
  <si>
    <t>BAY</t>
  </si>
  <si>
    <t>Lykke (1st round)</t>
  </si>
  <si>
    <t>Rise</t>
  </si>
  <si>
    <t>RISE</t>
  </si>
  <si>
    <t>Augmentorsgame</t>
  </si>
  <si>
    <t>DTB</t>
  </si>
  <si>
    <t>Incent</t>
  </si>
  <si>
    <t>INCNT</t>
  </si>
  <si>
    <t>ARK</t>
  </si>
  <si>
    <t>Back to Earth</t>
  </si>
  <si>
    <t>STRC</t>
  </si>
  <si>
    <t>Plutus</t>
  </si>
  <si>
    <t>PLU</t>
  </si>
  <si>
    <t>Heat</t>
  </si>
  <si>
    <t>HEAT</t>
  </si>
  <si>
    <t>Adel (1st)</t>
  </si>
  <si>
    <t>ADL</t>
  </si>
  <si>
    <t>NXT</t>
  </si>
  <si>
    <t>ziftrCOIN</t>
  </si>
  <si>
    <t>?</t>
  </si>
  <si>
    <t>Aira</t>
  </si>
  <si>
    <t>AIR</t>
  </si>
  <si>
    <t>Xaurum (ICO/swap)</t>
  </si>
  <si>
    <t>XAUR</t>
  </si>
  <si>
    <t>Lepaoquan</t>
  </si>
  <si>
    <t>HLB</t>
  </si>
  <si>
    <t>Neucoin</t>
  </si>
  <si>
    <t>NEU</t>
  </si>
  <si>
    <t>BitConnect</t>
  </si>
  <si>
    <t>BCCOIN</t>
  </si>
  <si>
    <t>E4ROW</t>
  </si>
  <si>
    <t>Swarm</t>
  </si>
  <si>
    <t>SWARM</t>
  </si>
  <si>
    <t>Playground Credit</t>
  </si>
  <si>
    <t>PGC</t>
  </si>
  <si>
    <t>Syscoin</t>
  </si>
  <si>
    <t>SYS</t>
  </si>
  <si>
    <t>Particl</t>
  </si>
  <si>
    <t>PART</t>
  </si>
  <si>
    <t>Roundcoin</t>
  </si>
  <si>
    <t>ROUND</t>
  </si>
  <si>
    <t>BlockPay</t>
  </si>
  <si>
    <t>BLOCKPAY</t>
  </si>
  <si>
    <t>Voise</t>
  </si>
  <si>
    <t>VSM</t>
  </si>
  <si>
    <t>Mastercoin (Omni)</t>
  </si>
  <si>
    <t>Hong Coin</t>
  </si>
  <si>
    <t>Ħ</t>
  </si>
  <si>
    <t>Swarm City</t>
  </si>
  <si>
    <t>SWT</t>
  </si>
  <si>
    <t>Muse</t>
  </si>
  <si>
    <t>MUSE</t>
  </si>
  <si>
    <t>Stratis</t>
  </si>
  <si>
    <t>STRAT</t>
  </si>
  <si>
    <t>GetGems</t>
  </si>
  <si>
    <t>GEMZ</t>
  </si>
  <si>
    <t>Virtual Accelerator</t>
  </si>
  <si>
    <t>DacPlay</t>
  </si>
  <si>
    <t>PLS</t>
  </si>
  <si>
    <t>Equibit</t>
  </si>
  <si>
    <t>EDC</t>
  </si>
  <si>
    <t>BetKing</t>
  </si>
  <si>
    <t>BKB</t>
  </si>
  <si>
    <t>Breakout Chain (2nd)</t>
  </si>
  <si>
    <t>BRK</t>
  </si>
  <si>
    <t>ION</t>
  </si>
  <si>
    <t>Factom</t>
  </si>
  <si>
    <t>FCT</t>
  </si>
  <si>
    <t>Arcade City</t>
  </si>
  <si>
    <t>ARC</t>
  </si>
  <si>
    <t>Iota</t>
  </si>
  <si>
    <t>IOT</t>
  </si>
  <si>
    <t>Golos</t>
  </si>
  <si>
    <t>GOLOS</t>
  </si>
  <si>
    <t>Voxelus</t>
  </si>
  <si>
    <t>VOX</t>
  </si>
  <si>
    <t>Red Sea Shells</t>
  </si>
  <si>
    <t>RSS</t>
  </si>
  <si>
    <t>Storj (1st)</t>
  </si>
  <si>
    <t>SJCX</t>
  </si>
  <si>
    <t>Project Decorum</t>
  </si>
  <si>
    <t>PDC</t>
  </si>
  <si>
    <t>Elastic</t>
  </si>
  <si>
    <t>XEL</t>
  </si>
  <si>
    <t>ICO Openledger</t>
  </si>
  <si>
    <t>ICOO</t>
  </si>
  <si>
    <t>BlockCDN</t>
  </si>
  <si>
    <t>BCDN</t>
  </si>
  <si>
    <t>Viacoin (presale)</t>
  </si>
  <si>
    <t>VIA</t>
  </si>
  <si>
    <t>Gambit</t>
  </si>
  <si>
    <t>GAM</t>
  </si>
  <si>
    <t>PeerPlays (2nd)</t>
  </si>
  <si>
    <t>PPY</t>
  </si>
  <si>
    <t>Bankcoin (1st)</t>
  </si>
  <si>
    <t>B@</t>
  </si>
  <si>
    <t>Contingency</t>
  </si>
  <si>
    <t>CTY</t>
  </si>
  <si>
    <t>Beyond the Void</t>
  </si>
  <si>
    <t>NXC</t>
  </si>
  <si>
    <t>Darcrus</t>
  </si>
  <si>
    <t>DAR</t>
  </si>
  <si>
    <t>Creativechain</t>
  </si>
  <si>
    <t>CREA</t>
  </si>
  <si>
    <t>Etheroll</t>
  </si>
  <si>
    <t>DICE</t>
  </si>
  <si>
    <t>Suretly (Pre-ICO)</t>
  </si>
  <si>
    <t>SUR</t>
  </si>
  <si>
    <t>Octanox</t>
  </si>
  <si>
    <t>OTX</t>
  </si>
  <si>
    <t>Gilgam.es</t>
  </si>
  <si>
    <t>GGS</t>
  </si>
  <si>
    <t>Obits</t>
  </si>
  <si>
    <t>OBITS</t>
  </si>
  <si>
    <t>Crypto Forecast</t>
  </si>
  <si>
    <t>CFT</t>
  </si>
  <si>
    <t>Ahoolee (presale)</t>
  </si>
  <si>
    <t>AHC</t>
  </si>
  <si>
    <t>Spells of Genesis (Bitcrystals)</t>
  </si>
  <si>
    <t>BCY</t>
  </si>
  <si>
    <t>AppTrade</t>
  </si>
  <si>
    <t>APPX</t>
  </si>
  <si>
    <t>Cash Scripter</t>
  </si>
  <si>
    <t>XCS</t>
  </si>
  <si>
    <t>DeClouds</t>
  </si>
  <si>
    <t>DCS</t>
  </si>
  <si>
    <t>VeriumReserve (1st)</t>
  </si>
  <si>
    <t>VRM</t>
  </si>
  <si>
    <t>Mass Network</t>
  </si>
  <si>
    <t>Mainstreet Investment</t>
  </si>
  <si>
    <t>Blocksafe</t>
  </si>
  <si>
    <t>TRIG</t>
  </si>
  <si>
    <t>eBoost</t>
  </si>
  <si>
    <t>EBST</t>
  </si>
  <si>
    <t>Breakout Chain (3rd)</t>
  </si>
  <si>
    <t>BRX</t>
  </si>
  <si>
    <t>Santiment (Presale)</t>
  </si>
  <si>
    <t>Breakout Chain (1st)</t>
  </si>
  <si>
    <t>BRK; BRX</t>
  </si>
  <si>
    <t>Smartplay.Tech / Roulette</t>
  </si>
  <si>
    <t>RLT</t>
  </si>
  <si>
    <t>InChain</t>
  </si>
  <si>
    <t>INC</t>
  </si>
  <si>
    <t>OnPlace</t>
  </si>
  <si>
    <t>OPL</t>
  </si>
  <si>
    <t>Tao Network</t>
  </si>
  <si>
    <t>XTO</t>
  </si>
  <si>
    <t>Nodio</t>
  </si>
  <si>
    <t>Sikoba (Presale)</t>
  </si>
  <si>
    <t>SKO</t>
  </si>
  <si>
    <t>VeriumReserve (2nd)</t>
  </si>
  <si>
    <t>FuckToken</t>
  </si>
  <si>
    <t>FUCK</t>
  </si>
  <si>
    <t>Tokes</t>
  </si>
  <si>
    <t>TKS</t>
  </si>
  <si>
    <t>ProCurrency</t>
  </si>
  <si>
    <t>PROC</t>
  </si>
  <si>
    <t>Cryptofund</t>
  </si>
  <si>
    <t>FUND</t>
  </si>
  <si>
    <t>Millionaire Coin</t>
  </si>
  <si>
    <t>MIL</t>
  </si>
  <si>
    <t>Prism</t>
  </si>
  <si>
    <t>PRM</t>
  </si>
  <si>
    <t>Qora</t>
  </si>
  <si>
    <t>QORA</t>
  </si>
  <si>
    <t>EGAAS</t>
  </si>
  <si>
    <t>EGS</t>
  </si>
  <si>
    <t>POS Wallet</t>
  </si>
  <si>
    <t>POSW</t>
  </si>
  <si>
    <t>BitcoinGo</t>
  </si>
  <si>
    <t>BTG</t>
  </si>
  <si>
    <t>Useless Ethereum Token</t>
  </si>
  <si>
    <t>UET</t>
  </si>
  <si>
    <t>Safe Exchange</t>
  </si>
  <si>
    <t>SAFEX</t>
  </si>
  <si>
    <t>Mineum</t>
  </si>
  <si>
    <t>MNM</t>
  </si>
  <si>
    <t>Opair</t>
  </si>
  <si>
    <t>XPO</t>
  </si>
  <si>
    <t>Flashcoin</t>
  </si>
  <si>
    <t>FLASH</t>
  </si>
  <si>
    <t>Luckchain (yobit sale)</t>
  </si>
  <si>
    <t>BASH</t>
  </si>
  <si>
    <t>PassLfix</t>
  </si>
  <si>
    <t>PASS</t>
  </si>
  <si>
    <t>DarkToken</t>
  </si>
  <si>
    <t>DT</t>
  </si>
  <si>
    <t>NOOCoin</t>
  </si>
  <si>
    <t>NOO</t>
  </si>
  <si>
    <t>SummitCoin</t>
  </si>
  <si>
    <t>XMT</t>
  </si>
  <si>
    <t>MetaGold</t>
  </si>
  <si>
    <t>MEG</t>
  </si>
  <si>
    <t>CryptoJournal</t>
  </si>
  <si>
    <t>CJC</t>
  </si>
  <si>
    <t>ForexCoin</t>
  </si>
  <si>
    <t>FRX</t>
  </si>
  <si>
    <t>Chatcoin</t>
  </si>
  <si>
    <t>CHAT</t>
  </si>
  <si>
    <t>Salus</t>
  </si>
  <si>
    <t>SLS</t>
  </si>
  <si>
    <t>Joberr</t>
  </si>
  <si>
    <t>Curvatures</t>
  </si>
  <si>
    <t>CURVES</t>
  </si>
  <si>
    <t>Bitpark (1st)</t>
  </si>
  <si>
    <t>BPC</t>
  </si>
  <si>
    <t>Ride My Car</t>
  </si>
  <si>
    <t>RMC</t>
  </si>
  <si>
    <t>Spectre</t>
  </si>
  <si>
    <t>XSPEC</t>
  </si>
  <si>
    <t>Shortycoin</t>
  </si>
  <si>
    <t>SHORTY</t>
  </si>
  <si>
    <t>BitVegan</t>
  </si>
  <si>
    <t>VEG</t>
  </si>
  <si>
    <t>300 Token</t>
  </si>
  <si>
    <t>Transformers</t>
  </si>
  <si>
    <t>TRANSF</t>
  </si>
  <si>
    <t>Zeta2 Coin</t>
  </si>
  <si>
    <t>ZET2</t>
  </si>
  <si>
    <t>Bitpark (2nd)</t>
  </si>
  <si>
    <t>Ubiq</t>
  </si>
  <si>
    <t>UBIQ</t>
  </si>
  <si>
    <t>Next</t>
  </si>
  <si>
    <t>BigUp</t>
  </si>
  <si>
    <t>BIGUP</t>
  </si>
  <si>
    <t>Samsara</t>
  </si>
  <si>
    <t>SMSR</t>
  </si>
  <si>
    <t>WayCoin</t>
  </si>
  <si>
    <t>WAY</t>
  </si>
  <si>
    <t>Dubstep</t>
  </si>
  <si>
    <t>DUB</t>
  </si>
  <si>
    <t>TeamUp</t>
  </si>
  <si>
    <t>TEAM</t>
  </si>
  <si>
    <t>Social Media Advertising Coin</t>
  </si>
  <si>
    <t>SMAC</t>
  </si>
  <si>
    <t>OsmiumCoin</t>
  </si>
  <si>
    <t>OS76</t>
  </si>
  <si>
    <t>DigitalBlock</t>
  </si>
  <si>
    <t>DBLK</t>
  </si>
  <si>
    <t>Accelerate</t>
  </si>
  <si>
    <t>ACLR</t>
  </si>
  <si>
    <t>ODNT</t>
  </si>
  <si>
    <t>Chain of Points</t>
  </si>
  <si>
    <t>POINTS</t>
  </si>
  <si>
    <t>AliPayCoin</t>
  </si>
  <si>
    <t>ALI</t>
  </si>
  <si>
    <t>BnB Coin</t>
  </si>
  <si>
    <t>BNB</t>
  </si>
  <si>
    <t>ReturnCoin</t>
  </si>
  <si>
    <t>RNC</t>
  </si>
  <si>
    <t>SwishCoin</t>
  </si>
  <si>
    <t>SWH</t>
  </si>
  <si>
    <t>PSIcoin</t>
  </si>
  <si>
    <t>PSI</t>
  </si>
  <si>
    <t>DustCoin</t>
  </si>
  <si>
    <t>DUST</t>
  </si>
  <si>
    <t>EGO</t>
  </si>
  <si>
    <t>PHREAK</t>
  </si>
  <si>
    <t>PHR</t>
  </si>
  <si>
    <t>RatioCoin</t>
  </si>
  <si>
    <t>RATIO</t>
  </si>
  <si>
    <t>MasterMint</t>
  </si>
  <si>
    <t>MM</t>
  </si>
  <si>
    <t>Branche</t>
  </si>
  <si>
    <t>BLT</t>
  </si>
  <si>
    <t>NUKE</t>
  </si>
  <si>
    <t>Life Extension</t>
  </si>
  <si>
    <t>EXT</t>
  </si>
  <si>
    <t>LimitedCoin</t>
  </si>
  <si>
    <t>LTD</t>
  </si>
  <si>
    <t>Mercatox</t>
  </si>
  <si>
    <t>MERCA</t>
  </si>
  <si>
    <t>GREXIT</t>
  </si>
  <si>
    <t>BreakCoin</t>
  </si>
  <si>
    <t>BRE</t>
  </si>
  <si>
    <t>AmsterdamCoin</t>
  </si>
  <si>
    <t>AMS</t>
  </si>
  <si>
    <t>SatoshiMadness</t>
  </si>
  <si>
    <t>MAD</t>
  </si>
  <si>
    <t>SixAxis</t>
  </si>
  <si>
    <t>SIX</t>
  </si>
  <si>
    <t>SYNAPSE</t>
  </si>
  <si>
    <t>XSY</t>
  </si>
  <si>
    <t>SweetStake</t>
  </si>
  <si>
    <t>SWEET</t>
  </si>
  <si>
    <t>Turron</t>
  </si>
  <si>
    <t>TUR</t>
  </si>
  <si>
    <t>DarkMoon</t>
  </si>
  <si>
    <t>MOOND</t>
  </si>
  <si>
    <t>Respectonomy</t>
  </si>
  <si>
    <t>RES</t>
  </si>
  <si>
    <t>GoodLuck</t>
  </si>
  <si>
    <t>GLUCK</t>
  </si>
  <si>
    <t>BTZ Coin</t>
  </si>
  <si>
    <t>BTZ</t>
  </si>
  <si>
    <t>BANcoin</t>
  </si>
  <si>
    <t>BAN</t>
  </si>
  <si>
    <t>Steampunk</t>
  </si>
  <si>
    <t>PNK</t>
  </si>
  <si>
    <t>ClickCoin</t>
  </si>
  <si>
    <t>CLICK</t>
  </si>
  <si>
    <t>PowerStake</t>
  </si>
  <si>
    <t>POWER</t>
  </si>
  <si>
    <t>Cycling Coin</t>
  </si>
  <si>
    <t>CYC</t>
  </si>
  <si>
    <t>VocalCoin</t>
  </si>
  <si>
    <t>VOCAL</t>
  </si>
  <si>
    <t>VapersCoin</t>
  </si>
  <si>
    <t>VPRC</t>
  </si>
  <si>
    <t>SpikePrivateCoin</t>
  </si>
  <si>
    <t>SPC</t>
  </si>
  <si>
    <t>Specie</t>
  </si>
  <si>
    <t>SPX</t>
  </si>
  <si>
    <t>Nebuchadnezzar</t>
  </si>
  <si>
    <t>NEBU</t>
  </si>
  <si>
    <t>MAZECoin</t>
  </si>
  <si>
    <t>MAZE</t>
  </si>
  <si>
    <t>SoloCoin</t>
  </si>
  <si>
    <t>SOLO</t>
  </si>
  <si>
    <t>MystiCoin</t>
  </si>
  <si>
    <t>MYSTIC</t>
  </si>
  <si>
    <t>CoinAid</t>
  </si>
  <si>
    <t>CAID</t>
  </si>
  <si>
    <t>NODEScoin</t>
  </si>
  <si>
    <t>NODES</t>
  </si>
  <si>
    <t>Vector</t>
  </si>
  <si>
    <t>VEC2</t>
  </si>
  <si>
    <t>OptionCoin</t>
  </si>
  <si>
    <t>OPTION</t>
  </si>
  <si>
    <t>PurePOS</t>
  </si>
  <si>
    <t>PURE</t>
  </si>
  <si>
    <t>XSSXcoin</t>
  </si>
  <si>
    <t>XSSX</t>
  </si>
  <si>
    <t>InvisibleCoin</t>
  </si>
  <si>
    <t>IVZ</t>
  </si>
  <si>
    <t>Icobid</t>
  </si>
  <si>
    <t>Foldingcoin</t>
  </si>
  <si>
    <t>FLDC</t>
  </si>
  <si>
    <t>UCoin</t>
  </si>
  <si>
    <t>U</t>
  </si>
  <si>
    <t>iSunMediaCoin</t>
  </si>
  <si>
    <t>Cofound.it</t>
  </si>
  <si>
    <t>OmiseGo</t>
  </si>
  <si>
    <t>social_media_score</t>
  </si>
  <si>
    <t>funds_raised_usd_log</t>
  </si>
  <si>
    <t>log_icoduration</t>
  </si>
  <si>
    <t>Dummy2017</t>
  </si>
  <si>
    <t>Dummy2016</t>
  </si>
  <si>
    <t>Dummy2015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</si>
</sst>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4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</fills>
  <borders count="3"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/>
      <right style="thin">
        <color theme="6"/>
      </right>
      <top style="thin">
        <color rgb="FFA5A5A5"/>
      </top>
      <bottom/>
      <diagonal/>
    </border>
  </borders>
  <cellStyleXfs count="21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2" fontId="0" fillId="0" borderId="0" xfId="0" applyNumberFormat="1"/>
    <xf numFmtId="165" fontId="0" fillId="0" borderId="0" xfId="0" applyNumberFormat="1"/>
    <xf numFmtId="0" fontId="3" fillId="0" borderId="1" xfId="0" applyFont="1" applyBorder="1"/>
    <xf numFmtId="164" fontId="3" fillId="0" borderId="1" xfId="0" applyNumberFormat="1" applyFont="1" applyBorder="1" applyAlignment="1">
      <alignment horizontal="left"/>
    </xf>
    <xf numFmtId="165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/>
    <xf numFmtId="10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10" fontId="3" fillId="0" borderId="1" xfId="0" applyNumberFormat="1" applyFont="1" applyBorder="1"/>
    <xf numFmtId="165" fontId="3" fillId="0" borderId="1" xfId="0" applyNumberFormat="1" applyFont="1" applyBorder="1"/>
    <xf numFmtId="0" fontId="2" fillId="2" borderId="0" xfId="0" applyFont="1" applyFill="1" applyBorder="1"/>
    <xf numFmtId="164" fontId="2" fillId="2" borderId="0" xfId="0" applyNumberFormat="1" applyFont="1" applyFill="1" applyBorder="1" applyAlignment="1">
      <alignment horizontal="left"/>
    </xf>
    <xf numFmtId="165" fontId="2" fillId="2" borderId="0" xfId="0" applyNumberFormat="1" applyFont="1" applyFill="1" applyBorder="1" applyAlignment="1">
      <alignment horizontal="right"/>
    </xf>
    <xf numFmtId="2" fontId="2" fillId="2" borderId="0" xfId="0" applyNumberFormat="1" applyFont="1" applyFill="1" applyBorder="1" applyAlignment="1">
      <alignment horizontal="left"/>
    </xf>
    <xf numFmtId="1" fontId="2" fillId="2" borderId="0" xfId="0" applyNumberFormat="1" applyFont="1" applyFill="1" applyBorder="1"/>
    <xf numFmtId="10" fontId="2" fillId="2" borderId="0" xfId="0" applyNumberFormat="1" applyFont="1" applyFill="1" applyBorder="1" applyAlignment="1">
      <alignment horizontal="left"/>
    </xf>
    <xf numFmtId="1" fontId="2" fillId="2" borderId="0" xfId="0" applyNumberFormat="1" applyFont="1" applyFill="1" applyBorder="1" applyAlignment="1">
      <alignment horizontal="right"/>
    </xf>
    <xf numFmtId="2" fontId="2" fillId="2" borderId="0" xfId="0" applyNumberFormat="1" applyFont="1" applyFill="1" applyBorder="1"/>
    <xf numFmtId="10" fontId="2" fillId="2" borderId="0" xfId="0" applyNumberFormat="1" applyFont="1" applyFill="1" applyBorder="1"/>
    <xf numFmtId="165" fontId="2" fillId="2" borderId="0" xfId="0" applyNumberFormat="1" applyFont="1" applyFill="1" applyBorder="1"/>
    <xf numFmtId="1" fontId="2" fillId="2" borderId="2" xfId="0" applyNumberFormat="1" applyFont="1" applyFill="1" applyBorder="1"/>
  </cellXfs>
  <cellStyles count="21">
    <cellStyle name="Besuchter Hyperlink" xfId="1" builtinId="9" hidden="1"/>
    <cellStyle name="Besuchter Hyperlink" xfId="2" builtinId="9" hidden="1"/>
    <cellStyle name="Besuchter Hyperlink" xfId="3" builtinId="9" hidden="1"/>
    <cellStyle name="Besuchter Hyperlink" xfId="4" builtinId="9" hidden="1"/>
    <cellStyle name="Besuchter Hyperlink" xfId="5" builtinId="9" hidden="1"/>
    <cellStyle name="Besuchter Hyperlink" xfId="6" builtinId="9" hidden="1"/>
    <cellStyle name="Besuchter Hyperlink" xfId="7" builtinId="9" hidden="1"/>
    <cellStyle name="Besuchter Hyperlink" xfId="8" builtinId="9" hidden="1"/>
    <cellStyle name="Besuchter Hyperlink" xfId="9" builtinId="9" hidden="1"/>
    <cellStyle name="Besuchter Hyperlink" xfId="10" builtinId="9" hidden="1"/>
    <cellStyle name="Besuchter Hyperlink" xfId="11" builtinId="9" hidden="1"/>
    <cellStyle name="Besuchter Hyperlink" xfId="12" builtinId="9" hidden="1"/>
    <cellStyle name="Besuchter Hyperlink" xfId="13" builtinId="9" hidden="1"/>
    <cellStyle name="Besuchter Hyperlink" xfId="14" builtinId="9" hidden="1"/>
    <cellStyle name="Besuchter Hyperlink" xfId="15" builtinId="9" hidden="1"/>
    <cellStyle name="Besuchter Hyperlink" xfId="16" builtinId="9" hidden="1"/>
    <cellStyle name="Besuchter Hyperlink" xfId="17" builtinId="9" hidden="1"/>
    <cellStyle name="Besuchter Hyperlink" xfId="18" builtinId="9" hidden="1"/>
    <cellStyle name="Besuchter Hyperlink" xfId="19" builtinId="9" hidden="1"/>
    <cellStyle name="Besuchter Hyperlink" xfId="20" builtinId="9" hidden="1"/>
    <cellStyle name="Standard" xfId="0" builtinId="0"/>
  </cellStyles>
  <dxfs count="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2" formatCode="0.0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5" formatCode="0.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4" formatCode="0.00%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4" formatCode="0.00%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2" formatCode="0.0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rgb="FFA5A5A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A5A5A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4" formatCode="0.00%"/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A5A5A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4" formatCode="0.00%"/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2" formatCode="0.00"/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5" formatCode="0.0"/>
      <alignment horizontal="right" vertical="bottom" textRotation="0" wrapText="0" indent="0" justifyLastLine="0" shrinkToFit="0" readingOrder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4" formatCode="0.0000"/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border diagonalUp="0" diagonalDown="0">
        <left/>
        <right/>
        <top style="thin">
          <color rgb="FFA5A5A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border diagonalUp="0" diagonalDown="0">
        <left/>
        <right/>
        <top style="thin">
          <color rgb="FFA5A5A5"/>
        </top>
        <bottom/>
        <vertical/>
        <horizontal/>
      </border>
    </dxf>
    <dxf>
      <border outline="0">
        <left style="thin">
          <color rgb="FFA5A5A5"/>
        </left>
        <top style="thin">
          <color rgb="FFA5A5A5"/>
        </top>
        <bottom style="thin">
          <color rgb="FFA5A5A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numFmt numFmtId="1" formatCode="0"/>
      <fill>
        <patternFill patternType="solid">
          <fgColor rgb="FFA5A5A5"/>
          <bgColor rgb="FFA5A5A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13" displayName="Tabelle13" ref="A1:BB279" totalsRowShown="0" headerRowDxfId="56" dataDxfId="55" tableBorderDxfId="54">
  <autoFilter ref="A1:BB279" xr:uid="{00000000-0009-0000-0100-000002000000}"/>
  <sortState ref="A2:BB279">
    <sortCondition descending="1" ref="J1:J279"/>
  </sortState>
  <tableColumns count="54">
    <tableColumn id="1" xr3:uid="{00000000-0010-0000-0000-000001000000}" name="project_name" dataDxfId="53"/>
    <tableColumn id="2" xr3:uid="{00000000-0010-0000-0000-000002000000}" name="symbol" dataDxfId="52"/>
    <tableColumn id="10" xr3:uid="{00000000-0010-0000-0000-00000A000000}" name="1btc_icoreturn" dataDxfId="51"/>
    <tableColumn id="11" xr3:uid="{00000000-0010-0000-0000-00000B000000}" name="usd_marketcap" dataDxfId="50"/>
    <tableColumn id="14" xr3:uid="{00000000-0010-0000-0000-00000E000000}" name="usd_ico_return" dataDxfId="49"/>
    <tableColumn id="18" xr3:uid="{00000000-0010-0000-0000-000012000000}" name="1eth_ico_return" dataDxfId="48"/>
    <tableColumn id="6" xr3:uid="{3419CC43-CE48-224E-9910-6D5DDB9B0395}" name="Dummy2015" dataDxfId="47"/>
    <tableColumn id="5" xr3:uid="{895C840D-672A-2648-AD72-0912C41CA62B}" name="Dummy2016" dataDxfId="46"/>
    <tableColumn id="4" xr3:uid="{D99EFFBC-F380-4043-8C78-6679FD47A24A}" name="Dummy2017" dataDxfId="45"/>
    <tableColumn id="21" xr3:uid="{00000000-0010-0000-0000-000015000000}" name="year" dataDxfId="44"/>
    <tableColumn id="22" xr3:uid="{00000000-0010-0000-0000-000016000000}" name="ico_duration_days" dataDxfId="43"/>
    <tableColumn id="23" xr3:uid="{00000000-0010-0000-0000-000017000000}" name="days_since_icoend" dataDxfId="42"/>
    <tableColumn id="29" xr3:uid="{00000000-0010-0000-0000-00001D000000}" name="token_share_ico" dataDxfId="41"/>
    <tableColumn id="30" xr3:uid="{00000000-0010-0000-0000-00001E000000}" name="token_share_team" dataDxfId="40"/>
    <tableColumn id="3" xr3:uid="{00000000-0010-0000-0000-000003000000}" name="funds_raised_usd_log" dataDxfId="39">
      <calculatedColumnFormula>LOG(Tabelle13[[#This Row],[funds_raised_usd]])</calculatedColumnFormula>
    </tableColumn>
    <tableColumn id="31" xr3:uid="{00000000-0010-0000-0000-00001F000000}" name="funds_raised_usd" dataDxfId="38"/>
    <tableColumn id="37" xr3:uid="{00000000-0010-0000-0000-000025000000}" name="dummy_btc_used" dataDxfId="37"/>
    <tableColumn id="38" xr3:uid="{00000000-0010-0000-0000-000026000000}" name="dummy_eth_used" dataDxfId="36"/>
    <tableColumn id="41" xr3:uid="{00000000-0010-0000-0000-000029000000}" name="dummy_blocknet" dataDxfId="35"/>
    <tableColumn id="42" xr3:uid="{00000000-0010-0000-0000-00002A000000}" name="dummy_cloudcom" dataDxfId="34"/>
    <tableColumn id="43" xr3:uid="{00000000-0010-0000-0000-00002B000000}" name="dummy_financial" dataDxfId="33"/>
    <tableColumn id="44" xr3:uid="{00000000-0010-0000-0000-00002C000000}" name="dummy_gambling" dataDxfId="32"/>
    <tableColumn id="45" xr3:uid="{00000000-0010-0000-0000-00002D000000}" name="dummy_gaming" dataDxfId="31"/>
    <tableColumn id="46" xr3:uid="{00000000-0010-0000-0000-00002E000000}" name="dummy_media" dataDxfId="30"/>
    <tableColumn id="48" xr3:uid="{00000000-0010-0000-0000-000030000000}" name="dumy_own" dataDxfId="29"/>
    <tableColumn id="49" xr3:uid="{00000000-0010-0000-0000-000031000000}" name="dummy_eth" dataDxfId="28"/>
    <tableColumn id="50" xr3:uid="{00000000-0010-0000-0000-000032000000}" name="dummy_waves" dataDxfId="27"/>
    <tableColumn id="51" xr3:uid="{00000000-0010-0000-0000-000033000000}" name="dummy_omni" dataDxfId="26"/>
    <tableColumn id="52" xr3:uid="{00000000-0010-0000-0000-000034000000}" name="dummy_xcp" dataDxfId="25"/>
    <tableColumn id="53" xr3:uid="{00000000-0010-0000-0000-000035000000}" name="dummy_nxt" dataDxfId="24"/>
    <tableColumn id="54" xr3:uid="{00000000-0010-0000-0000-000036000000}" name="dummy_bts" dataDxfId="23"/>
    <tableColumn id="55" xr3:uid="{00000000-0010-0000-0000-000037000000}" name="value_infrastructure" dataDxfId="22"/>
    <tableColumn id="56" xr3:uid="{00000000-0010-0000-0000-000038000000}" name="value_financial" dataDxfId="21"/>
    <tableColumn id="57" xr3:uid="{00000000-0010-0000-0000-000039000000}" name="value_utility" dataDxfId="20"/>
    <tableColumn id="58" xr3:uid="{00000000-0010-0000-0000-00003A000000}" name="no_team_website" dataDxfId="19"/>
    <tableColumn id="61" xr3:uid="{00000000-0010-0000-0000-00003D000000}" name="team_perc_x_linkedin" dataDxfId="18"/>
    <tableColumn id="63" xr3:uid="{00000000-0010-0000-0000-00003F000000}" name="dummy_eastern" dataDxfId="17"/>
    <tableColumn id="64" xr3:uid="{00000000-0010-0000-0000-000040000000}" name="dummy_china" dataDxfId="16"/>
    <tableColumn id="65" xr3:uid="{00000000-0010-0000-0000-000041000000}" name="team_diff_countries" dataDxfId="15"/>
    <tableColumn id="67" xr3:uid="{00000000-0010-0000-0000-000043000000}" name="share_devs" dataDxfId="14"/>
    <tableColumn id="69" xr3:uid="{00000000-0010-0000-0000-000045000000}" name="share_business" dataDxfId="13"/>
    <tableColumn id="70" xr3:uid="{00000000-0010-0000-0000-000046000000}" name="dummy_real_names" dataDxfId="12"/>
    <tableColumn id="71" xr3:uid="{00000000-0010-0000-0000-000047000000}" name="dummy_pics_availabe" dataDxfId="11"/>
    <tableColumn id="72" xr3:uid="{00000000-0010-0000-0000-000048000000}" name="no_linkedin_profiles_project" dataDxfId="10"/>
    <tableColumn id="73" xr3:uid="{00000000-0010-0000-0000-000049000000}" name="no_advisors" dataDxfId="9"/>
    <tableColumn id="74" xr3:uid="{00000000-0010-0000-0000-00004A000000}" name="advisor_linkedin_available" dataDxfId="8"/>
    <tableColumn id="77" xr3:uid="{00000000-0010-0000-0000-00004D000000}" name="dummy_western" dataDxfId="7"/>
    <tableColumn id="78" xr3:uid="{00000000-0010-0000-0000-00004E000000}" name="dummy_orthodox" dataDxfId="6"/>
    <tableColumn id="79" xr3:uid="{00000000-0010-0000-0000-00004F000000}" name="dummy_sinic" dataDxfId="5"/>
    <tableColumn id="83" xr3:uid="{00000000-0010-0000-0000-000053000000}" name="dummy_landingpage" dataDxfId="4"/>
    <tableColumn id="90" xr3:uid="{00000000-0010-0000-0000-00005A000000}" name="wp_available" dataDxfId="3"/>
    <tableColumn id="95" xr3:uid="{00000000-0010-0000-0000-00005F000000}" name="wp_score" dataDxfId="2"/>
    <tableColumn id="103" xr3:uid="{00000000-0010-0000-0000-000067000000}" name="btt_score" dataDxfId="1"/>
    <tableColumn id="112" xr3:uid="{00000000-0010-0000-0000-000070000000}" name="twitter_score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79"/>
  <sheetViews>
    <sheetView tabSelected="1" topLeftCell="AW243" workbookViewId="0">
      <selection activeCell="BH272" sqref="BH272"/>
    </sheetView>
  </sheetViews>
  <sheetFormatPr baseColWidth="10" defaultColWidth="18.83203125" defaultRowHeight="15" x14ac:dyDescent="0.2"/>
  <cols>
    <col min="15" max="15" width="18.83203125" style="1"/>
    <col min="55" max="55" width="20.5" style="1" customWidth="1"/>
    <col min="56" max="56" width="18.83203125" style="1"/>
  </cols>
  <sheetData>
    <row r="1" spans="1:58" x14ac:dyDescent="0.2">
      <c r="A1" s="13" t="s">
        <v>0</v>
      </c>
      <c r="B1" s="13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6" t="s">
        <v>592</v>
      </c>
      <c r="H1" s="16" t="s">
        <v>591</v>
      </c>
      <c r="I1" s="16" t="s">
        <v>590</v>
      </c>
      <c r="J1" s="17" t="s">
        <v>6</v>
      </c>
      <c r="K1" s="17" t="s">
        <v>7</v>
      </c>
      <c r="L1" s="17" t="s">
        <v>8</v>
      </c>
      <c r="M1" s="18" t="s">
        <v>9</v>
      </c>
      <c r="N1" s="18" t="s">
        <v>10</v>
      </c>
      <c r="O1" s="16" t="s">
        <v>588</v>
      </c>
      <c r="P1" s="19" t="s">
        <v>11</v>
      </c>
      <c r="Q1" s="17" t="s">
        <v>12</v>
      </c>
      <c r="R1" s="17" t="s">
        <v>13</v>
      </c>
      <c r="S1" s="17" t="s">
        <v>14</v>
      </c>
      <c r="T1" s="17" t="s">
        <v>15</v>
      </c>
      <c r="U1" s="17" t="s">
        <v>16</v>
      </c>
      <c r="V1" s="17" t="s">
        <v>17</v>
      </c>
      <c r="W1" s="17" t="s">
        <v>18</v>
      </c>
      <c r="X1" s="13" t="s">
        <v>19</v>
      </c>
      <c r="Y1" s="17" t="s">
        <v>20</v>
      </c>
      <c r="Z1" s="17" t="s">
        <v>21</v>
      </c>
      <c r="AA1" s="17" t="s">
        <v>22</v>
      </c>
      <c r="AB1" s="17" t="s">
        <v>23</v>
      </c>
      <c r="AC1" s="17" t="s">
        <v>24</v>
      </c>
      <c r="AD1" s="17" t="s">
        <v>25</v>
      </c>
      <c r="AE1" s="17" t="s">
        <v>26</v>
      </c>
      <c r="AF1" s="17" t="s">
        <v>27</v>
      </c>
      <c r="AG1" s="17" t="s">
        <v>28</v>
      </c>
      <c r="AH1" s="17" t="s">
        <v>29</v>
      </c>
      <c r="AI1" s="17" t="s">
        <v>30</v>
      </c>
      <c r="AJ1" s="20" t="s">
        <v>31</v>
      </c>
      <c r="AK1" s="17" t="s">
        <v>32</v>
      </c>
      <c r="AL1" s="17" t="s">
        <v>33</v>
      </c>
      <c r="AM1" s="17" t="s">
        <v>34</v>
      </c>
      <c r="AN1" s="21" t="s">
        <v>35</v>
      </c>
      <c r="AO1" s="21" t="s">
        <v>36</v>
      </c>
      <c r="AP1" s="17" t="s">
        <v>37</v>
      </c>
      <c r="AQ1" s="17" t="s">
        <v>38</v>
      </c>
      <c r="AR1" s="17" t="s">
        <v>39</v>
      </c>
      <c r="AS1" s="17" t="s">
        <v>40</v>
      </c>
      <c r="AT1" s="17" t="s">
        <v>41</v>
      </c>
      <c r="AU1" s="17" t="s">
        <v>42</v>
      </c>
      <c r="AV1" s="17" t="s">
        <v>43</v>
      </c>
      <c r="AW1" s="17" t="s">
        <v>44</v>
      </c>
      <c r="AX1" s="17" t="s">
        <v>45</v>
      </c>
      <c r="AY1" s="17" t="s">
        <v>46</v>
      </c>
      <c r="AZ1" s="17" t="s">
        <v>47</v>
      </c>
      <c r="BA1" s="22" t="s">
        <v>48</v>
      </c>
      <c r="BB1" s="17" t="s">
        <v>49</v>
      </c>
      <c r="BC1" s="23" t="s">
        <v>50</v>
      </c>
      <c r="BD1" s="23" t="s">
        <v>51</v>
      </c>
      <c r="BE1" s="23" t="s">
        <v>587</v>
      </c>
      <c r="BF1" s="23" t="s">
        <v>589</v>
      </c>
    </row>
    <row r="2" spans="1:58" x14ac:dyDescent="0.2">
      <c r="A2" s="3" t="s">
        <v>52</v>
      </c>
      <c r="B2" s="3" t="s">
        <v>53</v>
      </c>
      <c r="C2" s="4"/>
      <c r="D2" s="5"/>
      <c r="E2" s="6"/>
      <c r="F2" s="6"/>
      <c r="G2" s="7">
        <v>0</v>
      </c>
      <c r="H2" s="7">
        <v>0</v>
      </c>
      <c r="I2" s="7">
        <v>1</v>
      </c>
      <c r="J2" s="7">
        <v>2017</v>
      </c>
      <c r="K2" s="7">
        <v>13</v>
      </c>
      <c r="L2" s="7">
        <v>20</v>
      </c>
      <c r="M2" s="8">
        <v>0.78</v>
      </c>
      <c r="N2" s="8">
        <v>0.1</v>
      </c>
      <c r="O2" s="6">
        <f>LOG(Tabelle13[[#This Row],[funds_raised_usd]])</f>
        <v>8.3575871884882069</v>
      </c>
      <c r="P2" s="9">
        <v>227817556</v>
      </c>
      <c r="Q2" s="7">
        <v>1</v>
      </c>
      <c r="R2" s="7">
        <v>1</v>
      </c>
      <c r="S2" s="7">
        <v>1</v>
      </c>
      <c r="T2" s="7">
        <v>0</v>
      </c>
      <c r="U2" s="7">
        <v>0</v>
      </c>
      <c r="V2" s="7">
        <v>0</v>
      </c>
      <c r="W2" s="7">
        <v>0</v>
      </c>
      <c r="X2" s="3">
        <v>0</v>
      </c>
      <c r="Y2" s="7">
        <v>1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2</v>
      </c>
      <c r="AG2" s="7">
        <v>2</v>
      </c>
      <c r="AH2" s="7">
        <v>2</v>
      </c>
      <c r="AI2" s="7">
        <v>11</v>
      </c>
      <c r="AJ2" s="10">
        <v>222.55</v>
      </c>
      <c r="AK2" s="7">
        <v>0</v>
      </c>
      <c r="AL2" s="7">
        <v>0</v>
      </c>
      <c r="AM2" s="7">
        <v>2</v>
      </c>
      <c r="AN2" s="11">
        <v>0.81820000000000004</v>
      </c>
      <c r="AO2" s="11">
        <v>0.22220000000000001</v>
      </c>
      <c r="AP2" s="7">
        <v>1</v>
      </c>
      <c r="AQ2" s="7">
        <v>1</v>
      </c>
      <c r="AR2" s="7">
        <v>0</v>
      </c>
      <c r="AS2" s="7">
        <v>3</v>
      </c>
      <c r="AT2" s="7">
        <v>2</v>
      </c>
      <c r="AU2" s="7">
        <v>1</v>
      </c>
      <c r="AV2" s="7">
        <v>0</v>
      </c>
      <c r="AW2" s="7">
        <v>0</v>
      </c>
      <c r="AX2" s="7">
        <v>0</v>
      </c>
      <c r="AY2" s="7">
        <v>1</v>
      </c>
      <c r="AZ2" s="7">
        <v>23</v>
      </c>
      <c r="BA2" s="12">
        <v>0</v>
      </c>
      <c r="BB2" s="10">
        <v>22.24</v>
      </c>
      <c r="BC2" s="1">
        <v>2.734</v>
      </c>
      <c r="BD2" s="1">
        <v>3.3919999999999999</v>
      </c>
      <c r="BE2" s="2">
        <f>SUM(BA2:BD2)</f>
        <v>28.365999999999996</v>
      </c>
      <c r="BF2">
        <f>LOG(Tabelle13[[#This Row],[ico_duration_days]])</f>
        <v>1.1139433523068367</v>
      </c>
    </row>
    <row r="3" spans="1:58" x14ac:dyDescent="0.2">
      <c r="A3" s="3" t="s">
        <v>55</v>
      </c>
      <c r="B3" s="3" t="s">
        <v>55</v>
      </c>
      <c r="C3" s="4">
        <v>1.7036</v>
      </c>
      <c r="D3" s="5">
        <v>462115854</v>
      </c>
      <c r="E3" s="6">
        <v>1.85</v>
      </c>
      <c r="F3" s="6">
        <v>2.4300000000000002</v>
      </c>
      <c r="G3" s="7">
        <v>0</v>
      </c>
      <c r="H3" s="7">
        <v>0</v>
      </c>
      <c r="I3" s="7">
        <v>1</v>
      </c>
      <c r="J3" s="7">
        <v>2017</v>
      </c>
      <c r="K3" s="7">
        <v>5</v>
      </c>
      <c r="L3" s="7">
        <v>38</v>
      </c>
      <c r="M3" s="8">
        <v>0.2</v>
      </c>
      <c r="N3" s="8">
        <v>0.1</v>
      </c>
      <c r="O3" s="6">
        <f>LOG(Tabelle13[[#This Row],[funds_raised_usd]])</f>
        <v>8.2678206661692624</v>
      </c>
      <c r="P3" s="9">
        <v>185276640</v>
      </c>
      <c r="Q3" s="7">
        <v>0</v>
      </c>
      <c r="R3" s="7">
        <v>1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3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2</v>
      </c>
      <c r="AG3" s="7">
        <v>1</v>
      </c>
      <c r="AH3" s="7">
        <v>2</v>
      </c>
      <c r="AI3" s="7">
        <v>21</v>
      </c>
      <c r="AJ3" s="10">
        <v>161.57</v>
      </c>
      <c r="AK3" s="7">
        <v>0</v>
      </c>
      <c r="AL3" s="7">
        <v>1</v>
      </c>
      <c r="AM3" s="7">
        <v>4</v>
      </c>
      <c r="AN3" s="11">
        <v>0.22220000000000001</v>
      </c>
      <c r="AO3" s="11">
        <v>0.88890000000000002</v>
      </c>
      <c r="AP3" s="7">
        <v>1</v>
      </c>
      <c r="AQ3" s="7">
        <v>1</v>
      </c>
      <c r="AR3" s="7">
        <v>0</v>
      </c>
      <c r="AS3" s="7">
        <v>0</v>
      </c>
      <c r="AT3" s="7">
        <v>0</v>
      </c>
      <c r="AU3" s="7">
        <v>0</v>
      </c>
      <c r="AV3" s="7">
        <v>0</v>
      </c>
      <c r="AW3" s="7">
        <v>1</v>
      </c>
      <c r="AX3" s="7">
        <v>1</v>
      </c>
      <c r="AY3" s="7">
        <v>1</v>
      </c>
      <c r="AZ3" s="7">
        <v>21</v>
      </c>
      <c r="BA3" s="12">
        <v>0</v>
      </c>
      <c r="BB3" s="10">
        <v>7.26</v>
      </c>
      <c r="BC3" s="1">
        <v>2.3159999999999998</v>
      </c>
      <c r="BD3" s="1">
        <v>3.62</v>
      </c>
      <c r="BE3" s="2">
        <f t="shared" ref="BE3:BE66" si="0">SUM(BA3:BD3)</f>
        <v>13.196000000000002</v>
      </c>
      <c r="BF3">
        <f>LOG(Tabelle13[[#This Row],[ico_duration_days]])</f>
        <v>0.69897000433601886</v>
      </c>
    </row>
    <row r="4" spans="1:58" x14ac:dyDescent="0.2">
      <c r="A4" s="3" t="s">
        <v>57</v>
      </c>
      <c r="B4" s="3" t="s">
        <v>58</v>
      </c>
      <c r="C4" s="4">
        <v>0.5292</v>
      </c>
      <c r="D4" s="5">
        <v>83296528</v>
      </c>
      <c r="E4" s="6">
        <v>0.52</v>
      </c>
      <c r="F4" s="6">
        <v>0.91</v>
      </c>
      <c r="G4" s="7">
        <v>0</v>
      </c>
      <c r="H4" s="7">
        <v>0</v>
      </c>
      <c r="I4" s="7">
        <v>1</v>
      </c>
      <c r="J4" s="7">
        <v>2017</v>
      </c>
      <c r="K4" s="7">
        <v>0</v>
      </c>
      <c r="L4" s="7">
        <v>52</v>
      </c>
      <c r="M4" s="8">
        <v>0.5</v>
      </c>
      <c r="N4" s="8">
        <v>0.1</v>
      </c>
      <c r="O4" s="6">
        <f>LOG(Tabelle13[[#This Row],[funds_raised_usd]])</f>
        <v>8.1868118365080047</v>
      </c>
      <c r="P4" s="9">
        <v>153748836</v>
      </c>
      <c r="Q4" s="7">
        <v>0</v>
      </c>
      <c r="R4" s="7">
        <v>1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3">
        <v>0</v>
      </c>
      <c r="Y4" s="7">
        <v>0</v>
      </c>
      <c r="Z4" s="7">
        <v>1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2</v>
      </c>
      <c r="AG4" s="7">
        <v>2</v>
      </c>
      <c r="AH4" s="7">
        <v>2</v>
      </c>
      <c r="AI4" s="7">
        <v>12</v>
      </c>
      <c r="AJ4" s="10">
        <v>170.92</v>
      </c>
      <c r="AK4" s="7">
        <v>0</v>
      </c>
      <c r="AL4" s="7">
        <v>0</v>
      </c>
      <c r="AM4" s="7">
        <v>2</v>
      </c>
      <c r="AN4" s="11">
        <v>0.58330000000000004</v>
      </c>
      <c r="AO4" s="11">
        <v>0.41670000000000001</v>
      </c>
      <c r="AP4" s="7">
        <v>1</v>
      </c>
      <c r="AQ4" s="7">
        <v>1</v>
      </c>
      <c r="AR4" s="7">
        <v>14</v>
      </c>
      <c r="AS4" s="7">
        <v>9</v>
      </c>
      <c r="AT4" s="7">
        <v>9</v>
      </c>
      <c r="AU4" s="7">
        <v>0</v>
      </c>
      <c r="AV4" s="7">
        <v>0</v>
      </c>
      <c r="AW4" s="7">
        <v>0</v>
      </c>
      <c r="AX4" s="7">
        <v>0</v>
      </c>
      <c r="AY4" s="7">
        <v>1</v>
      </c>
      <c r="AZ4" s="7">
        <v>16</v>
      </c>
      <c r="BA4" s="12">
        <v>155.80000000000001</v>
      </c>
      <c r="BB4" s="10">
        <v>11.4</v>
      </c>
      <c r="BC4" s="1">
        <v>0</v>
      </c>
      <c r="BD4" s="1">
        <v>2.3220000000000001</v>
      </c>
      <c r="BE4" s="2">
        <f t="shared" si="0"/>
        <v>169.52200000000002</v>
      </c>
      <c r="BF4">
        <v>0</v>
      </c>
    </row>
    <row r="5" spans="1:58" x14ac:dyDescent="0.2">
      <c r="A5" s="3" t="s">
        <v>61</v>
      </c>
      <c r="B5" s="3" t="s">
        <v>62</v>
      </c>
      <c r="C5" s="4">
        <v>1.6428</v>
      </c>
      <c r="D5" s="5">
        <v>189066751</v>
      </c>
      <c r="E5" s="6">
        <v>1.64</v>
      </c>
      <c r="F5" s="6">
        <v>2.41</v>
      </c>
      <c r="G5" s="7">
        <v>0</v>
      </c>
      <c r="H5" s="7">
        <v>0</v>
      </c>
      <c r="I5" s="7">
        <v>1</v>
      </c>
      <c r="J5" s="7">
        <v>2017</v>
      </c>
      <c r="K5" s="7">
        <v>1</v>
      </c>
      <c r="L5" s="7">
        <v>43</v>
      </c>
      <c r="M5" s="8">
        <v>0.44069999999999998</v>
      </c>
      <c r="N5" s="8">
        <v>0.2</v>
      </c>
      <c r="O5" s="6">
        <f>LOG(Tabelle13[[#This Row],[funds_raised_usd]])</f>
        <v>7.9880140169882212</v>
      </c>
      <c r="P5" s="9">
        <v>97277862</v>
      </c>
      <c r="Q5" s="7">
        <v>0</v>
      </c>
      <c r="R5" s="7">
        <v>1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3">
        <v>0</v>
      </c>
      <c r="Y5" s="7">
        <v>0</v>
      </c>
      <c r="Z5" s="7">
        <v>1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2</v>
      </c>
      <c r="AG5" s="7">
        <v>1</v>
      </c>
      <c r="AH5" s="7">
        <v>2</v>
      </c>
      <c r="AI5" s="7">
        <v>8</v>
      </c>
      <c r="AJ5" s="10">
        <v>58.13</v>
      </c>
      <c r="AK5" s="7">
        <v>0</v>
      </c>
      <c r="AL5" s="7">
        <v>0</v>
      </c>
      <c r="AM5" s="7">
        <v>1</v>
      </c>
      <c r="AN5" s="11">
        <v>0.75</v>
      </c>
      <c r="AO5" s="11">
        <v>0.25</v>
      </c>
      <c r="AP5" s="7">
        <v>0</v>
      </c>
      <c r="AQ5" s="7">
        <v>1</v>
      </c>
      <c r="AR5" s="7">
        <v>10</v>
      </c>
      <c r="AS5" s="7">
        <v>0</v>
      </c>
      <c r="AT5" s="7">
        <v>0</v>
      </c>
      <c r="AU5" s="7">
        <v>1</v>
      </c>
      <c r="AV5" s="7">
        <v>0</v>
      </c>
      <c r="AW5" s="7">
        <v>0</v>
      </c>
      <c r="AX5" s="7">
        <v>0</v>
      </c>
      <c r="AY5" s="7">
        <v>1</v>
      </c>
      <c r="AZ5" s="7">
        <v>35</v>
      </c>
      <c r="BA5" s="12">
        <v>0</v>
      </c>
      <c r="BB5" s="10">
        <v>14.49</v>
      </c>
      <c r="BC5" s="1">
        <v>0</v>
      </c>
      <c r="BD5" s="1">
        <v>1.9730000000000001</v>
      </c>
      <c r="BE5" s="2">
        <f t="shared" si="0"/>
        <v>16.463000000000001</v>
      </c>
      <c r="BF5">
        <f>LOG(Tabelle13[[#This Row],[ico_duration_days]])</f>
        <v>0</v>
      </c>
    </row>
    <row r="6" spans="1:58" x14ac:dyDescent="0.2">
      <c r="A6" s="3" t="s">
        <v>63</v>
      </c>
      <c r="B6" s="3" t="s">
        <v>64</v>
      </c>
      <c r="C6" s="4">
        <v>1.3465</v>
      </c>
      <c r="D6" s="5">
        <v>100899469</v>
      </c>
      <c r="E6" s="6">
        <v>1.36</v>
      </c>
      <c r="F6" s="6">
        <v>2.2000000000000002</v>
      </c>
      <c r="G6" s="7">
        <v>0</v>
      </c>
      <c r="H6" s="7">
        <v>0</v>
      </c>
      <c r="I6" s="7">
        <v>1</v>
      </c>
      <c r="J6" s="7">
        <v>2017</v>
      </c>
      <c r="K6" s="7">
        <v>1</v>
      </c>
      <c r="L6" s="7">
        <v>50</v>
      </c>
      <c r="M6" s="8">
        <v>0.51</v>
      </c>
      <c r="N6" s="8">
        <v>0.2</v>
      </c>
      <c r="O6" s="6">
        <f>LOG(Tabelle13[[#This Row],[funds_raised_usd]])</f>
        <v>7.8541541640300263</v>
      </c>
      <c r="P6" s="9">
        <v>71475000</v>
      </c>
      <c r="Q6" s="7">
        <v>0</v>
      </c>
      <c r="R6" s="7">
        <v>1</v>
      </c>
      <c r="S6" s="7">
        <v>0</v>
      </c>
      <c r="T6" s="7">
        <v>0</v>
      </c>
      <c r="U6" s="7">
        <v>1</v>
      </c>
      <c r="V6" s="7">
        <v>0</v>
      </c>
      <c r="W6" s="7">
        <v>0</v>
      </c>
      <c r="X6" s="3">
        <v>0</v>
      </c>
      <c r="Y6" s="7">
        <v>0</v>
      </c>
      <c r="Z6" s="7">
        <v>1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1</v>
      </c>
      <c r="AG6" s="7">
        <v>1</v>
      </c>
      <c r="AH6" s="7">
        <v>1</v>
      </c>
      <c r="AI6" s="7">
        <v>10</v>
      </c>
      <c r="AJ6" s="10">
        <v>431.6</v>
      </c>
      <c r="AK6" s="7">
        <v>0</v>
      </c>
      <c r="AL6" s="7">
        <v>0</v>
      </c>
      <c r="AM6" s="7">
        <v>3</v>
      </c>
      <c r="AN6" s="11">
        <v>0.5</v>
      </c>
      <c r="AO6" s="11">
        <v>0.5</v>
      </c>
      <c r="AP6" s="7">
        <v>1</v>
      </c>
      <c r="AQ6" s="7">
        <v>1</v>
      </c>
      <c r="AR6" s="7">
        <v>0</v>
      </c>
      <c r="AS6" s="7">
        <v>3</v>
      </c>
      <c r="AT6" s="7">
        <v>3</v>
      </c>
      <c r="AU6" s="7">
        <v>0</v>
      </c>
      <c r="AV6" s="7">
        <v>0</v>
      </c>
      <c r="AW6" s="7">
        <v>1</v>
      </c>
      <c r="AX6" s="7">
        <v>0</v>
      </c>
      <c r="AY6" s="7">
        <v>1</v>
      </c>
      <c r="AZ6" s="7">
        <v>51</v>
      </c>
      <c r="BA6" s="12">
        <v>78.900000000000006</v>
      </c>
      <c r="BB6" s="10">
        <v>8.26</v>
      </c>
      <c r="BC6" s="1">
        <v>0</v>
      </c>
      <c r="BD6" s="1">
        <v>2.677</v>
      </c>
      <c r="BE6" s="2">
        <f t="shared" si="0"/>
        <v>89.837000000000018</v>
      </c>
      <c r="BF6">
        <f>LOG(Tabelle13[[#This Row],[ico_duration_days]])</f>
        <v>0</v>
      </c>
    </row>
    <row r="7" spans="1:58" x14ac:dyDescent="0.2">
      <c r="A7" s="3" t="s">
        <v>65</v>
      </c>
      <c r="B7" s="3" t="s">
        <v>66</v>
      </c>
      <c r="C7" s="4">
        <v>0.14349999999999999</v>
      </c>
      <c r="D7" s="5">
        <v>84876143</v>
      </c>
      <c r="E7" s="6">
        <v>0.16</v>
      </c>
      <c r="F7" s="6">
        <v>0.14000000000000001</v>
      </c>
      <c r="G7" s="7">
        <v>0</v>
      </c>
      <c r="H7" s="7">
        <v>0</v>
      </c>
      <c r="I7" s="7">
        <v>1</v>
      </c>
      <c r="J7" s="7">
        <v>2017</v>
      </c>
      <c r="K7" s="7">
        <v>36</v>
      </c>
      <c r="L7" s="7">
        <v>64</v>
      </c>
      <c r="M7" s="8">
        <v>0.7</v>
      </c>
      <c r="N7" s="8">
        <v>0.3</v>
      </c>
      <c r="O7" s="6">
        <f>LOG(Tabelle13[[#This Row],[funds_raised_usd]])</f>
        <v>7.7248428272624503</v>
      </c>
      <c r="P7" s="9">
        <v>53069235</v>
      </c>
      <c r="Q7" s="7">
        <v>1</v>
      </c>
      <c r="R7" s="7">
        <v>1</v>
      </c>
      <c r="S7" s="7">
        <v>0</v>
      </c>
      <c r="T7" s="7">
        <v>0</v>
      </c>
      <c r="U7" s="7">
        <v>0</v>
      </c>
      <c r="V7" s="7">
        <v>0</v>
      </c>
      <c r="W7" s="7">
        <v>1</v>
      </c>
      <c r="X7" s="3">
        <v>0</v>
      </c>
      <c r="Y7" s="7">
        <v>0</v>
      </c>
      <c r="Z7" s="7">
        <v>1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1</v>
      </c>
      <c r="AI7" s="7">
        <v>8</v>
      </c>
      <c r="AJ7" s="10">
        <v>212.13</v>
      </c>
      <c r="AK7" s="7">
        <v>1</v>
      </c>
      <c r="AL7" s="7">
        <v>0</v>
      </c>
      <c r="AM7" s="7">
        <v>3</v>
      </c>
      <c r="AN7" s="11">
        <v>0.25</v>
      </c>
      <c r="AO7" s="11">
        <v>0.75</v>
      </c>
      <c r="AP7" s="7">
        <v>1</v>
      </c>
      <c r="AQ7" s="7">
        <v>1</v>
      </c>
      <c r="AR7" s="7">
        <v>0</v>
      </c>
      <c r="AS7" s="7">
        <v>0</v>
      </c>
      <c r="AT7" s="7">
        <v>0</v>
      </c>
      <c r="AU7" s="7">
        <v>1</v>
      </c>
      <c r="AV7" s="7">
        <v>0</v>
      </c>
      <c r="AW7" s="7">
        <v>0</v>
      </c>
      <c r="AX7" s="7">
        <v>0</v>
      </c>
      <c r="AY7" s="7">
        <v>1</v>
      </c>
      <c r="AZ7" s="7">
        <v>32</v>
      </c>
      <c r="BA7" s="12">
        <v>232</v>
      </c>
      <c r="BB7" s="10">
        <v>5.93</v>
      </c>
      <c r="BC7" s="1">
        <v>5.6280000000000001</v>
      </c>
      <c r="BD7" s="1">
        <v>1.411</v>
      </c>
      <c r="BE7" s="2">
        <f t="shared" si="0"/>
        <v>244.96899999999999</v>
      </c>
      <c r="BF7">
        <f>LOG(Tabelle13[[#This Row],[ico_duration_days]])</f>
        <v>1.5563025007672873</v>
      </c>
    </row>
    <row r="8" spans="1:58" x14ac:dyDescent="0.2">
      <c r="A8" s="3" t="s">
        <v>67</v>
      </c>
      <c r="B8" s="3" t="s">
        <v>68</v>
      </c>
      <c r="C8" s="4">
        <v>0.88819999999999999</v>
      </c>
      <c r="D8" s="5"/>
      <c r="E8" s="6">
        <v>0.96</v>
      </c>
      <c r="F8" s="6">
        <v>1.49</v>
      </c>
      <c r="G8" s="7">
        <v>0</v>
      </c>
      <c r="H8" s="7">
        <v>0</v>
      </c>
      <c r="I8" s="7">
        <v>1</v>
      </c>
      <c r="J8" s="7">
        <v>2017</v>
      </c>
      <c r="K8" s="7">
        <v>21</v>
      </c>
      <c r="L8" s="7">
        <v>45</v>
      </c>
      <c r="M8" s="8">
        <v>0.82</v>
      </c>
      <c r="N8" s="8">
        <v>0.17</v>
      </c>
      <c r="O8" s="6">
        <f>LOG(Tabelle13[[#This Row],[funds_raised_usd]])</f>
        <v>7.5849051541832226</v>
      </c>
      <c r="P8" s="9">
        <v>38450780</v>
      </c>
      <c r="Q8" s="7">
        <v>1</v>
      </c>
      <c r="R8" s="7">
        <v>1</v>
      </c>
      <c r="S8" s="7">
        <v>1</v>
      </c>
      <c r="T8" s="7">
        <v>0</v>
      </c>
      <c r="U8" s="7">
        <v>0</v>
      </c>
      <c r="V8" s="7">
        <v>0</v>
      </c>
      <c r="W8" s="7">
        <v>0</v>
      </c>
      <c r="X8" s="3">
        <v>0</v>
      </c>
      <c r="Y8" s="7">
        <v>0</v>
      </c>
      <c r="Z8" s="7">
        <v>1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2</v>
      </c>
      <c r="AG8" s="7">
        <v>1</v>
      </c>
      <c r="AH8" s="7">
        <v>2</v>
      </c>
      <c r="AI8" s="7">
        <v>12</v>
      </c>
      <c r="AJ8" s="10">
        <v>298.92</v>
      </c>
      <c r="AK8" s="7">
        <v>1</v>
      </c>
      <c r="AL8" s="7">
        <v>0</v>
      </c>
      <c r="AM8" s="7">
        <v>7</v>
      </c>
      <c r="AN8" s="11">
        <v>0.5</v>
      </c>
      <c r="AO8" s="11">
        <v>0.5</v>
      </c>
      <c r="AP8" s="7">
        <v>1</v>
      </c>
      <c r="AQ8" s="7">
        <v>1</v>
      </c>
      <c r="AR8" s="7">
        <v>7</v>
      </c>
      <c r="AS8" s="7">
        <v>4</v>
      </c>
      <c r="AT8" s="7">
        <v>0</v>
      </c>
      <c r="AU8" s="7">
        <v>1</v>
      </c>
      <c r="AV8" s="7">
        <v>0</v>
      </c>
      <c r="AW8" s="7">
        <v>0</v>
      </c>
      <c r="AX8" s="7">
        <v>0</v>
      </c>
      <c r="AY8" s="7">
        <v>1</v>
      </c>
      <c r="AZ8" s="7">
        <v>30</v>
      </c>
      <c r="BA8" s="12">
        <v>89.5</v>
      </c>
      <c r="BB8" s="10">
        <v>5.24</v>
      </c>
      <c r="BC8" s="1">
        <v>0.88400000000000001</v>
      </c>
      <c r="BD8" s="1">
        <v>0.19600000000000001</v>
      </c>
      <c r="BE8" s="2">
        <f t="shared" si="0"/>
        <v>95.82</v>
      </c>
      <c r="BF8">
        <f>LOG(Tabelle13[[#This Row],[ico_duration_days]])</f>
        <v>1.3222192947339193</v>
      </c>
    </row>
    <row r="9" spans="1:58" x14ac:dyDescent="0.2">
      <c r="A9" s="3" t="s">
        <v>69</v>
      </c>
      <c r="B9" s="3" t="s">
        <v>70</v>
      </c>
      <c r="C9" s="4">
        <v>2.8338999999999999</v>
      </c>
      <c r="D9" s="5">
        <v>127750000</v>
      </c>
      <c r="E9" s="6">
        <v>3.07</v>
      </c>
      <c r="F9" s="6">
        <v>3.63</v>
      </c>
      <c r="G9" s="7">
        <v>0</v>
      </c>
      <c r="H9" s="7">
        <v>0</v>
      </c>
      <c r="I9" s="7">
        <v>1</v>
      </c>
      <c r="J9" s="7">
        <v>2017</v>
      </c>
      <c r="K9" s="7">
        <v>0</v>
      </c>
      <c r="L9" s="7">
        <v>64</v>
      </c>
      <c r="M9" s="8">
        <v>0.66669999999999996</v>
      </c>
      <c r="N9" s="8">
        <v>0.33329999999999999</v>
      </c>
      <c r="O9" s="6">
        <f>LOG(Tabelle13[[#This Row],[funds_raised_usd]])</f>
        <v>7.5563025007672868</v>
      </c>
      <c r="P9" s="9">
        <v>36000000</v>
      </c>
      <c r="Q9" s="7">
        <v>0</v>
      </c>
      <c r="R9" s="7">
        <v>1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3">
        <v>0</v>
      </c>
      <c r="Y9" s="7">
        <v>0</v>
      </c>
      <c r="Z9" s="7">
        <v>1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1</v>
      </c>
      <c r="AH9" s="7">
        <v>0</v>
      </c>
      <c r="AI9" s="7">
        <v>11</v>
      </c>
      <c r="AJ9" s="10">
        <v>232.36</v>
      </c>
      <c r="AK9" s="7">
        <v>0</v>
      </c>
      <c r="AL9" s="7">
        <v>0</v>
      </c>
      <c r="AM9" s="7">
        <v>2</v>
      </c>
      <c r="AN9" s="11">
        <v>0.45450000000000002</v>
      </c>
      <c r="AO9" s="11">
        <v>0.18179999999999999</v>
      </c>
      <c r="AP9" s="7">
        <v>1</v>
      </c>
      <c r="AQ9" s="7">
        <v>1</v>
      </c>
      <c r="AR9" s="7">
        <v>0</v>
      </c>
      <c r="AS9" s="7">
        <v>5</v>
      </c>
      <c r="AT9" s="7">
        <v>3</v>
      </c>
      <c r="AU9" s="7">
        <v>1</v>
      </c>
      <c r="AV9" s="7">
        <v>0</v>
      </c>
      <c r="AW9" s="7">
        <v>0</v>
      </c>
      <c r="AX9" s="7">
        <v>0</v>
      </c>
      <c r="AY9" s="7">
        <v>1</v>
      </c>
      <c r="AZ9" s="7">
        <v>60</v>
      </c>
      <c r="BA9" s="12">
        <v>0</v>
      </c>
      <c r="BB9" s="10">
        <v>7.52</v>
      </c>
      <c r="BC9" s="1">
        <v>1.165</v>
      </c>
      <c r="BD9" s="1">
        <v>0.71299999999999997</v>
      </c>
      <c r="BE9" s="2">
        <f t="shared" si="0"/>
        <v>9.3979999999999979</v>
      </c>
      <c r="BF9">
        <v>0</v>
      </c>
    </row>
    <row r="10" spans="1:58" x14ac:dyDescent="0.2">
      <c r="A10" s="3" t="s">
        <v>71</v>
      </c>
      <c r="B10" s="3" t="s">
        <v>72</v>
      </c>
      <c r="C10" s="4">
        <v>0.32529999999999998</v>
      </c>
      <c r="D10" s="5">
        <v>12855542</v>
      </c>
      <c r="E10" s="6">
        <v>0.35</v>
      </c>
      <c r="F10" s="6">
        <v>0.49</v>
      </c>
      <c r="G10" s="7">
        <v>0</v>
      </c>
      <c r="H10" s="7">
        <v>0</v>
      </c>
      <c r="I10" s="7">
        <v>1</v>
      </c>
      <c r="J10" s="7">
        <v>2017</v>
      </c>
      <c r="K10" s="7">
        <v>23</v>
      </c>
      <c r="L10" s="7">
        <v>47</v>
      </c>
      <c r="M10" s="8">
        <v>0.75</v>
      </c>
      <c r="N10" s="8">
        <v>0.09</v>
      </c>
      <c r="O10" s="6">
        <f>LOG(Tabelle13[[#This Row],[funds_raised_usd]])</f>
        <v>7.5555678013574017</v>
      </c>
      <c r="P10" s="9">
        <v>35939150</v>
      </c>
      <c r="Q10" s="7">
        <v>1</v>
      </c>
      <c r="R10" s="7">
        <v>1</v>
      </c>
      <c r="S10" s="7">
        <v>0</v>
      </c>
      <c r="T10" s="7">
        <v>1</v>
      </c>
      <c r="U10" s="7">
        <v>0</v>
      </c>
      <c r="V10" s="7">
        <v>0</v>
      </c>
      <c r="W10" s="7">
        <v>0</v>
      </c>
      <c r="X10" s="3">
        <v>0</v>
      </c>
      <c r="Y10" s="7">
        <v>0</v>
      </c>
      <c r="Z10" s="7">
        <v>1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1</v>
      </c>
      <c r="AG10" s="7">
        <v>0</v>
      </c>
      <c r="AH10" s="7">
        <v>1</v>
      </c>
      <c r="AI10" s="7">
        <v>10</v>
      </c>
      <c r="AJ10" s="10">
        <v>172.6</v>
      </c>
      <c r="AK10" s="7">
        <v>1</v>
      </c>
      <c r="AL10" s="7">
        <v>0</v>
      </c>
      <c r="AM10" s="7">
        <v>2</v>
      </c>
      <c r="AN10" s="11">
        <v>0.9</v>
      </c>
      <c r="AO10" s="11">
        <v>0.1</v>
      </c>
      <c r="AP10" s="7">
        <v>1</v>
      </c>
      <c r="AQ10" s="7">
        <v>1</v>
      </c>
      <c r="AR10" s="7">
        <v>18</v>
      </c>
      <c r="AS10" s="7">
        <v>6</v>
      </c>
      <c r="AT10" s="7">
        <v>4</v>
      </c>
      <c r="AU10" s="7">
        <v>0</v>
      </c>
      <c r="AV10" s="7">
        <v>0</v>
      </c>
      <c r="AW10" s="7">
        <v>0</v>
      </c>
      <c r="AX10" s="7">
        <v>0</v>
      </c>
      <c r="AY10" s="7">
        <v>1</v>
      </c>
      <c r="AZ10" s="7">
        <v>57</v>
      </c>
      <c r="BA10" s="12">
        <v>25.7</v>
      </c>
      <c r="BB10" s="10">
        <v>5.33</v>
      </c>
      <c r="BC10" s="1">
        <v>0.38</v>
      </c>
      <c r="BD10" s="1">
        <v>0.34599999999999997</v>
      </c>
      <c r="BE10" s="2">
        <f t="shared" si="0"/>
        <v>31.756</v>
      </c>
      <c r="BF10">
        <v>0</v>
      </c>
    </row>
    <row r="11" spans="1:58" x14ac:dyDescent="0.2">
      <c r="A11" s="3" t="s">
        <v>73</v>
      </c>
      <c r="B11" s="3" t="s">
        <v>74</v>
      </c>
      <c r="C11" s="4">
        <v>1.6388</v>
      </c>
      <c r="D11" s="5">
        <v>56059540</v>
      </c>
      <c r="E11" s="6">
        <v>1.66</v>
      </c>
      <c r="F11" s="6">
        <v>2.63</v>
      </c>
      <c r="G11" s="7">
        <v>0</v>
      </c>
      <c r="H11" s="7">
        <v>0</v>
      </c>
      <c r="I11" s="7">
        <v>1</v>
      </c>
      <c r="J11" s="7">
        <v>2017</v>
      </c>
      <c r="K11" s="7">
        <v>0</v>
      </c>
      <c r="L11" s="7">
        <v>43</v>
      </c>
      <c r="M11" s="8">
        <v>0.33329999999999999</v>
      </c>
      <c r="N11" s="8">
        <v>0.33329999999999999</v>
      </c>
      <c r="O11" s="6">
        <f>LOG(Tabelle13[[#This Row],[funds_raised_usd]])</f>
        <v>7.5185139398778871</v>
      </c>
      <c r="P11" s="9">
        <v>33000000</v>
      </c>
      <c r="Q11" s="7">
        <v>1</v>
      </c>
      <c r="R11" s="7">
        <v>1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3">
        <v>0</v>
      </c>
      <c r="Y11" s="7">
        <v>0</v>
      </c>
      <c r="Z11" s="7">
        <v>1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2</v>
      </c>
      <c r="AG11" s="7">
        <v>1</v>
      </c>
      <c r="AH11" s="7">
        <v>2</v>
      </c>
      <c r="AI11" s="7">
        <v>2</v>
      </c>
      <c r="AJ11" s="10">
        <v>500</v>
      </c>
      <c r="AK11" s="7">
        <v>0</v>
      </c>
      <c r="AL11" s="7">
        <v>0</v>
      </c>
      <c r="AM11" s="7">
        <v>1</v>
      </c>
      <c r="AN11" s="11">
        <v>0.5</v>
      </c>
      <c r="AO11" s="11">
        <v>0.5</v>
      </c>
      <c r="AP11" s="7">
        <v>1</v>
      </c>
      <c r="AQ11" s="7">
        <v>1</v>
      </c>
      <c r="AR11" s="7">
        <v>20</v>
      </c>
      <c r="AS11" s="7">
        <v>0</v>
      </c>
      <c r="AT11" s="7">
        <v>0</v>
      </c>
      <c r="AU11" s="7">
        <v>1</v>
      </c>
      <c r="AV11" s="7">
        <v>0</v>
      </c>
      <c r="AW11" s="7">
        <v>0</v>
      </c>
      <c r="AX11" s="7">
        <v>0</v>
      </c>
      <c r="AY11" s="7">
        <v>1</v>
      </c>
      <c r="AZ11" s="7">
        <v>3</v>
      </c>
      <c r="BA11" s="12">
        <v>47.6</v>
      </c>
      <c r="BB11" s="10">
        <v>6.83</v>
      </c>
      <c r="BC11" s="1">
        <v>3.03</v>
      </c>
      <c r="BD11" s="1">
        <v>0.54400000000000004</v>
      </c>
      <c r="BE11" s="2">
        <f t="shared" si="0"/>
        <v>58.003999999999998</v>
      </c>
      <c r="BF11">
        <v>0</v>
      </c>
    </row>
    <row r="12" spans="1:58" x14ac:dyDescent="0.2">
      <c r="A12" s="3" t="s">
        <v>75</v>
      </c>
      <c r="B12" s="3" t="s">
        <v>76</v>
      </c>
      <c r="C12" s="4">
        <v>0.46729999999999999</v>
      </c>
      <c r="D12" s="5">
        <v>14931861</v>
      </c>
      <c r="E12" s="6">
        <v>0.51</v>
      </c>
      <c r="F12" s="6">
        <v>0.67</v>
      </c>
      <c r="G12" s="7">
        <v>0</v>
      </c>
      <c r="H12" s="7">
        <v>0</v>
      </c>
      <c r="I12" s="7">
        <v>1</v>
      </c>
      <c r="J12" s="7">
        <v>2017</v>
      </c>
      <c r="K12" s="7">
        <v>30</v>
      </c>
      <c r="L12" s="7">
        <v>34</v>
      </c>
      <c r="M12" s="8">
        <v>0.93</v>
      </c>
      <c r="N12" s="8">
        <v>0.05</v>
      </c>
      <c r="O12" s="6">
        <f>LOG(Tabelle13[[#This Row],[funds_raised_usd]])</f>
        <v>7.492853829092228</v>
      </c>
      <c r="P12" s="9">
        <v>31106692</v>
      </c>
      <c r="Q12" s="7">
        <v>1</v>
      </c>
      <c r="R12" s="7">
        <v>1</v>
      </c>
      <c r="S12" s="7">
        <v>0</v>
      </c>
      <c r="T12" s="7">
        <v>0</v>
      </c>
      <c r="U12" s="7">
        <v>1</v>
      </c>
      <c r="V12" s="7">
        <v>0</v>
      </c>
      <c r="W12" s="7">
        <v>0</v>
      </c>
      <c r="X12" s="3">
        <v>0</v>
      </c>
      <c r="Y12" s="7">
        <v>0</v>
      </c>
      <c r="Z12" s="7">
        <v>1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2</v>
      </c>
      <c r="AH12" s="7">
        <v>1</v>
      </c>
      <c r="AI12" s="7">
        <v>11</v>
      </c>
      <c r="AJ12" s="10">
        <v>500</v>
      </c>
      <c r="AK12" s="7">
        <v>0</v>
      </c>
      <c r="AL12" s="7">
        <v>0</v>
      </c>
      <c r="AM12" s="7">
        <v>1</v>
      </c>
      <c r="AN12" s="11">
        <v>0.18179999999999999</v>
      </c>
      <c r="AO12" s="11">
        <v>0.81820000000000004</v>
      </c>
      <c r="AP12" s="7">
        <v>1</v>
      </c>
      <c r="AQ12" s="7">
        <v>1</v>
      </c>
      <c r="AR12" s="7">
        <v>7</v>
      </c>
      <c r="AS12" s="7">
        <v>12</v>
      </c>
      <c r="AT12" s="7">
        <v>12</v>
      </c>
      <c r="AU12" s="7">
        <v>1</v>
      </c>
      <c r="AV12" s="7">
        <v>0</v>
      </c>
      <c r="AW12" s="7">
        <v>0</v>
      </c>
      <c r="AX12" s="7">
        <v>0</v>
      </c>
      <c r="AY12" s="7">
        <v>1</v>
      </c>
      <c r="AZ12" s="7">
        <v>25</v>
      </c>
      <c r="BA12" s="12">
        <v>129.1</v>
      </c>
      <c r="BB12" s="10">
        <v>5.84</v>
      </c>
      <c r="BC12" s="1">
        <v>8.4559999999999995</v>
      </c>
      <c r="BD12" s="1">
        <v>1.159</v>
      </c>
      <c r="BE12" s="2">
        <f t="shared" si="0"/>
        <v>144.55499999999998</v>
      </c>
      <c r="BF12">
        <v>0</v>
      </c>
    </row>
    <row r="13" spans="1:58" x14ac:dyDescent="0.2">
      <c r="A13" s="3" t="s">
        <v>77</v>
      </c>
      <c r="B13" s="3" t="s">
        <v>78</v>
      </c>
      <c r="C13" s="4">
        <v>0.15679999999999999</v>
      </c>
      <c r="D13" s="5">
        <v>29174156</v>
      </c>
      <c r="E13" s="6">
        <v>0.18</v>
      </c>
      <c r="F13" s="6">
        <v>0.13</v>
      </c>
      <c r="G13" s="7">
        <v>0</v>
      </c>
      <c r="H13" s="7">
        <v>0</v>
      </c>
      <c r="I13" s="7">
        <v>1</v>
      </c>
      <c r="J13" s="7">
        <v>2017</v>
      </c>
      <c r="K13" s="7">
        <v>8</v>
      </c>
      <c r="L13" s="7">
        <v>68</v>
      </c>
      <c r="M13" s="8">
        <v>1</v>
      </c>
      <c r="N13" s="8">
        <v>0</v>
      </c>
      <c r="O13" s="6">
        <f>LOG(Tabelle13[[#This Row],[funds_raised_usd]])</f>
        <v>7.4771212547196626</v>
      </c>
      <c r="P13" s="9">
        <v>30000000</v>
      </c>
      <c r="Q13" s="7">
        <v>0</v>
      </c>
      <c r="R13" s="7">
        <v>1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3">
        <v>0</v>
      </c>
      <c r="Y13" s="7">
        <v>0</v>
      </c>
      <c r="Z13" s="7">
        <v>1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1</v>
      </c>
      <c r="AG13" s="7">
        <v>1</v>
      </c>
      <c r="AH13" s="7">
        <v>1</v>
      </c>
      <c r="AI13" s="7">
        <v>16</v>
      </c>
      <c r="AJ13" s="10">
        <v>297.88</v>
      </c>
      <c r="AK13" s="7">
        <v>0</v>
      </c>
      <c r="AL13" s="7">
        <v>0</v>
      </c>
      <c r="AM13" s="7">
        <v>1</v>
      </c>
      <c r="AN13" s="11">
        <v>0.75</v>
      </c>
      <c r="AO13" s="11">
        <v>0.25</v>
      </c>
      <c r="AP13" s="7">
        <v>1</v>
      </c>
      <c r="AQ13" s="7">
        <v>1</v>
      </c>
      <c r="AR13" s="7">
        <v>19</v>
      </c>
      <c r="AS13" s="7">
        <v>2</v>
      </c>
      <c r="AT13" s="7">
        <v>1</v>
      </c>
      <c r="AU13" s="7">
        <v>1</v>
      </c>
      <c r="AV13" s="7">
        <v>0</v>
      </c>
      <c r="AW13" s="7">
        <v>0</v>
      </c>
      <c r="AX13" s="7">
        <v>0</v>
      </c>
      <c r="AY13" s="7">
        <v>1</v>
      </c>
      <c r="AZ13" s="7">
        <v>42</v>
      </c>
      <c r="BA13" s="12">
        <v>14.4</v>
      </c>
      <c r="BB13" s="10">
        <v>22.86</v>
      </c>
      <c r="BC13" s="1">
        <v>0</v>
      </c>
      <c r="BD13" s="1">
        <v>0</v>
      </c>
      <c r="BE13" s="2">
        <f t="shared" si="0"/>
        <v>37.26</v>
      </c>
      <c r="BF13">
        <f>LOG(Tabelle13[[#This Row],[ico_duration_days]])</f>
        <v>0.90308998699194354</v>
      </c>
    </row>
    <row r="14" spans="1:58" x14ac:dyDescent="0.2">
      <c r="A14" s="3" t="s">
        <v>79</v>
      </c>
      <c r="B14" s="3" t="s">
        <v>80</v>
      </c>
      <c r="C14" s="4">
        <v>1.0081</v>
      </c>
      <c r="D14" s="5">
        <v>8801848</v>
      </c>
      <c r="E14" s="6">
        <v>1.08</v>
      </c>
      <c r="F14" s="6">
        <v>0.55000000000000004</v>
      </c>
      <c r="G14" s="7">
        <v>0</v>
      </c>
      <c r="H14" s="7">
        <v>0</v>
      </c>
      <c r="I14" s="7">
        <v>1</v>
      </c>
      <c r="J14" s="7">
        <v>2017</v>
      </c>
      <c r="K14" s="7">
        <v>31</v>
      </c>
      <c r="L14" s="7">
        <v>46</v>
      </c>
      <c r="M14" s="8">
        <v>0.30599999999999999</v>
      </c>
      <c r="N14" s="8">
        <v>0.3</v>
      </c>
      <c r="O14" s="6">
        <f>LOG(Tabelle13[[#This Row],[funds_raised_usd]])</f>
        <v>7.4196153627452013</v>
      </c>
      <c r="P14" s="9">
        <v>26279395</v>
      </c>
      <c r="Q14" s="7">
        <v>0</v>
      </c>
      <c r="R14" s="7">
        <v>1</v>
      </c>
      <c r="S14" s="7">
        <v>0</v>
      </c>
      <c r="T14" s="7">
        <v>0</v>
      </c>
      <c r="U14" s="7">
        <v>1</v>
      </c>
      <c r="V14" s="7">
        <v>0</v>
      </c>
      <c r="W14" s="7">
        <v>0</v>
      </c>
      <c r="X14" s="3">
        <v>0</v>
      </c>
      <c r="Y14" s="7">
        <v>0</v>
      </c>
      <c r="Z14" s="7">
        <v>1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2</v>
      </c>
      <c r="AH14" s="7">
        <v>2</v>
      </c>
      <c r="AI14" s="7">
        <v>4</v>
      </c>
      <c r="AJ14" s="10">
        <v>377.5</v>
      </c>
      <c r="AK14" s="7">
        <v>0</v>
      </c>
      <c r="AL14" s="7">
        <v>1</v>
      </c>
      <c r="AM14" s="7">
        <v>3</v>
      </c>
      <c r="AN14" s="11">
        <v>0.25</v>
      </c>
      <c r="AO14" s="11">
        <v>0.75</v>
      </c>
      <c r="AP14" s="7">
        <v>1</v>
      </c>
      <c r="AQ14" s="7">
        <v>1</v>
      </c>
      <c r="AR14" s="7">
        <v>4</v>
      </c>
      <c r="AS14" s="7">
        <v>6</v>
      </c>
      <c r="AT14" s="7">
        <v>6</v>
      </c>
      <c r="AU14" s="7">
        <v>1</v>
      </c>
      <c r="AV14" s="7">
        <v>0</v>
      </c>
      <c r="AW14" s="7">
        <v>0</v>
      </c>
      <c r="AX14" s="7">
        <v>1</v>
      </c>
      <c r="AY14" s="7">
        <v>1</v>
      </c>
      <c r="AZ14" s="7">
        <v>32</v>
      </c>
      <c r="BA14" s="12">
        <v>80</v>
      </c>
      <c r="BB14" s="10">
        <v>5.58</v>
      </c>
      <c r="BC14" s="1">
        <v>5.1529999999999996</v>
      </c>
      <c r="BD14" s="1">
        <v>2.6749999999999998</v>
      </c>
      <c r="BE14" s="2">
        <f t="shared" si="0"/>
        <v>93.408000000000001</v>
      </c>
      <c r="BF14">
        <f>LOG(Tabelle13[[#This Row],[ico_duration_days]])</f>
        <v>1.4913616938342726</v>
      </c>
    </row>
    <row r="15" spans="1:58" x14ac:dyDescent="0.2">
      <c r="A15" s="3" t="s">
        <v>81</v>
      </c>
      <c r="B15" s="3" t="s">
        <v>82</v>
      </c>
      <c r="C15" s="4">
        <v>1.6860999999999999</v>
      </c>
      <c r="D15" s="5">
        <v>49744854</v>
      </c>
      <c r="E15" s="6">
        <v>0</v>
      </c>
      <c r="F15" s="6">
        <v>2.54</v>
      </c>
      <c r="G15" s="7">
        <v>0</v>
      </c>
      <c r="H15" s="7">
        <v>0</v>
      </c>
      <c r="I15" s="7">
        <v>1</v>
      </c>
      <c r="J15" s="7">
        <v>2017</v>
      </c>
      <c r="K15" s="7">
        <v>0</v>
      </c>
      <c r="L15" s="7">
        <v>42</v>
      </c>
      <c r="M15" s="8">
        <v>0.21279999999999999</v>
      </c>
      <c r="N15" s="8">
        <v>0.375</v>
      </c>
      <c r="O15" s="6">
        <f>LOG(Tabelle13[[#This Row],[funds_raised_usd]])</f>
        <v>7.4149733479708182</v>
      </c>
      <c r="P15" s="9">
        <v>26000000</v>
      </c>
      <c r="Q15" s="7">
        <v>0</v>
      </c>
      <c r="R15" s="7">
        <v>1</v>
      </c>
      <c r="S15" s="7">
        <v>0</v>
      </c>
      <c r="T15" s="7">
        <v>0</v>
      </c>
      <c r="U15" s="7">
        <v>0</v>
      </c>
      <c r="V15" s="7">
        <v>1</v>
      </c>
      <c r="W15" s="7">
        <v>0</v>
      </c>
      <c r="X15" s="3">
        <v>0</v>
      </c>
      <c r="Y15" s="7">
        <v>0</v>
      </c>
      <c r="Z15" s="7">
        <v>1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1</v>
      </c>
      <c r="AH15" s="7">
        <v>1</v>
      </c>
      <c r="AI15" s="7">
        <v>8</v>
      </c>
      <c r="AJ15" s="10">
        <v>276.88</v>
      </c>
      <c r="AK15" s="7">
        <v>0</v>
      </c>
      <c r="AL15" s="7">
        <v>0</v>
      </c>
      <c r="AM15" s="7">
        <v>1</v>
      </c>
      <c r="AN15" s="11">
        <v>0.625</v>
      </c>
      <c r="AO15" s="11">
        <v>0.375</v>
      </c>
      <c r="AP15" s="7">
        <v>1</v>
      </c>
      <c r="AQ15" s="7">
        <v>1</v>
      </c>
      <c r="AR15" s="7">
        <v>0</v>
      </c>
      <c r="AS15" s="7">
        <v>10</v>
      </c>
      <c r="AT15" s="7">
        <v>8</v>
      </c>
      <c r="AU15" s="7">
        <v>1</v>
      </c>
      <c r="AV15" s="7">
        <v>0</v>
      </c>
      <c r="AW15" s="7">
        <v>0</v>
      </c>
      <c r="AX15" s="7">
        <v>0</v>
      </c>
      <c r="AY15" s="7">
        <v>1</v>
      </c>
      <c r="AZ15" s="7">
        <v>23</v>
      </c>
      <c r="BA15" s="12">
        <v>10.5</v>
      </c>
      <c r="BB15" s="10">
        <v>1.3</v>
      </c>
      <c r="BC15" s="1">
        <v>1.6279999999999999</v>
      </c>
      <c r="BD15" s="1">
        <v>0.30299999999999999</v>
      </c>
      <c r="BE15" s="2">
        <f t="shared" si="0"/>
        <v>13.731000000000002</v>
      </c>
      <c r="BF15">
        <v>0</v>
      </c>
    </row>
    <row r="16" spans="1:58" x14ac:dyDescent="0.2">
      <c r="A16" s="3" t="s">
        <v>83</v>
      </c>
      <c r="B16" s="3" t="s">
        <v>84</v>
      </c>
      <c r="C16" s="4"/>
      <c r="D16" s="5"/>
      <c r="E16" s="6"/>
      <c r="F16" s="6"/>
      <c r="G16" s="7">
        <v>0</v>
      </c>
      <c r="H16" s="7">
        <v>0</v>
      </c>
      <c r="I16" s="7">
        <v>1</v>
      </c>
      <c r="J16" s="7">
        <v>2017</v>
      </c>
      <c r="K16" s="7">
        <v>0</v>
      </c>
      <c r="L16" s="7">
        <v>7</v>
      </c>
      <c r="M16" s="8">
        <v>0.35</v>
      </c>
      <c r="N16" s="8">
        <v>0.28999999999999998</v>
      </c>
      <c r="O16" s="6">
        <f>LOG(Tabelle13[[#This Row],[funds_raised_usd]])</f>
        <v>7.3986373077011054</v>
      </c>
      <c r="P16" s="9">
        <v>25040172</v>
      </c>
      <c r="Q16" s="7">
        <v>0</v>
      </c>
      <c r="R16" s="7">
        <v>1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3">
        <v>0</v>
      </c>
      <c r="Y16" s="7">
        <v>0</v>
      </c>
      <c r="Z16" s="7">
        <v>1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1</v>
      </c>
      <c r="AH16" s="7">
        <v>2</v>
      </c>
      <c r="AI16" s="7">
        <v>4</v>
      </c>
      <c r="AJ16" s="10">
        <v>240</v>
      </c>
      <c r="AK16" s="7">
        <v>0</v>
      </c>
      <c r="AL16" s="7">
        <v>0</v>
      </c>
      <c r="AM16" s="7">
        <v>1</v>
      </c>
      <c r="AN16" s="11">
        <v>0.75</v>
      </c>
      <c r="AO16" s="11">
        <v>0.25</v>
      </c>
      <c r="AP16" s="7">
        <v>1</v>
      </c>
      <c r="AQ16" s="7">
        <v>1</v>
      </c>
      <c r="AR16" s="7">
        <v>5</v>
      </c>
      <c r="AS16" s="7">
        <v>5</v>
      </c>
      <c r="AT16" s="7">
        <v>5</v>
      </c>
      <c r="AU16" s="7">
        <v>1</v>
      </c>
      <c r="AV16" s="7">
        <v>0</v>
      </c>
      <c r="AW16" s="7">
        <v>0</v>
      </c>
      <c r="AX16" s="7">
        <v>0</v>
      </c>
      <c r="AY16" s="7">
        <v>1</v>
      </c>
      <c r="AZ16" s="7">
        <v>56</v>
      </c>
      <c r="BA16" s="12">
        <v>9.9</v>
      </c>
      <c r="BB16" s="10">
        <v>3.68</v>
      </c>
      <c r="BC16" s="1">
        <v>0</v>
      </c>
      <c r="BD16" s="1">
        <v>5.9130000000000003</v>
      </c>
      <c r="BE16" s="2">
        <f t="shared" si="0"/>
        <v>19.493000000000002</v>
      </c>
      <c r="BF16">
        <v>0</v>
      </c>
    </row>
    <row r="17" spans="1:58" x14ac:dyDescent="0.2">
      <c r="A17" s="3" t="s">
        <v>586</v>
      </c>
      <c r="B17" s="3" t="s">
        <v>85</v>
      </c>
      <c r="C17" s="4">
        <v>8.9329000000000001</v>
      </c>
      <c r="D17" s="5">
        <v>158864366</v>
      </c>
      <c r="E17" s="6">
        <v>9.26</v>
      </c>
      <c r="F17" s="6">
        <v>9.48</v>
      </c>
      <c r="G17" s="7">
        <v>0</v>
      </c>
      <c r="H17" s="7">
        <v>0</v>
      </c>
      <c r="I17" s="7">
        <v>1</v>
      </c>
      <c r="J17" s="7">
        <v>2017</v>
      </c>
      <c r="K17" s="7">
        <v>0</v>
      </c>
      <c r="L17" s="7">
        <v>40</v>
      </c>
      <c r="M17" s="8">
        <v>0.65100000000000002</v>
      </c>
      <c r="N17" s="8">
        <v>9.9000000000000005E-2</v>
      </c>
      <c r="O17" s="6">
        <f>LOG(Tabelle13[[#This Row],[funds_raised_usd]])</f>
        <v>7.3979400086720375</v>
      </c>
      <c r="P17" s="9">
        <v>25000000</v>
      </c>
      <c r="Q17" s="7">
        <v>1</v>
      </c>
      <c r="R17" s="7">
        <v>1</v>
      </c>
      <c r="S17" s="7">
        <v>0</v>
      </c>
      <c r="T17" s="7">
        <v>0</v>
      </c>
      <c r="U17" s="7">
        <v>1</v>
      </c>
      <c r="V17" s="7">
        <v>0</v>
      </c>
      <c r="W17" s="7">
        <v>0</v>
      </c>
      <c r="X17" s="3">
        <v>0</v>
      </c>
      <c r="Y17" s="7">
        <v>0</v>
      </c>
      <c r="Z17" s="7">
        <v>1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2</v>
      </c>
      <c r="AG17" s="7">
        <v>1</v>
      </c>
      <c r="AH17" s="7">
        <v>1</v>
      </c>
      <c r="AI17" s="7">
        <v>5</v>
      </c>
      <c r="AJ17" s="10">
        <v>181</v>
      </c>
      <c r="AK17" s="7">
        <v>0</v>
      </c>
      <c r="AL17" s="7">
        <v>0</v>
      </c>
      <c r="AM17" s="7">
        <v>2</v>
      </c>
      <c r="AN17" s="11">
        <v>0.6</v>
      </c>
      <c r="AO17" s="11">
        <v>0.4</v>
      </c>
      <c r="AP17" s="7">
        <v>1</v>
      </c>
      <c r="AQ17" s="7">
        <v>1</v>
      </c>
      <c r="AR17" s="7">
        <v>62</v>
      </c>
      <c r="AS17" s="7">
        <v>10</v>
      </c>
      <c r="AT17" s="7">
        <v>6</v>
      </c>
      <c r="AU17" s="7">
        <v>0</v>
      </c>
      <c r="AV17" s="7">
        <v>0</v>
      </c>
      <c r="AW17" s="7">
        <v>1</v>
      </c>
      <c r="AX17" s="7">
        <v>1</v>
      </c>
      <c r="AY17" s="7">
        <v>1</v>
      </c>
      <c r="AZ17" s="7">
        <v>30</v>
      </c>
      <c r="BA17" s="12">
        <v>0</v>
      </c>
      <c r="BB17" s="10">
        <v>6.57</v>
      </c>
      <c r="BC17" s="1">
        <v>0.246</v>
      </c>
      <c r="BD17" s="1">
        <v>3.754</v>
      </c>
      <c r="BE17" s="2">
        <f t="shared" si="0"/>
        <v>10.57</v>
      </c>
      <c r="BF17">
        <v>0</v>
      </c>
    </row>
    <row r="18" spans="1:58" x14ac:dyDescent="0.2">
      <c r="A18" s="3" t="s">
        <v>86</v>
      </c>
      <c r="B18" s="3" t="s">
        <v>87</v>
      </c>
      <c r="C18" s="4">
        <v>1.7126999999999999</v>
      </c>
      <c r="D18" s="5">
        <v>61629860</v>
      </c>
      <c r="E18" s="6">
        <v>0.12</v>
      </c>
      <c r="F18" s="6">
        <v>0.72</v>
      </c>
      <c r="G18" s="7">
        <v>0</v>
      </c>
      <c r="H18" s="7">
        <v>0</v>
      </c>
      <c r="I18" s="7">
        <v>1</v>
      </c>
      <c r="J18" s="7">
        <v>2017</v>
      </c>
      <c r="K18" s="7">
        <v>0</v>
      </c>
      <c r="L18" s="7">
        <v>78</v>
      </c>
      <c r="M18" s="8">
        <v>0.7</v>
      </c>
      <c r="N18" s="8">
        <v>0.15</v>
      </c>
      <c r="O18" s="6">
        <f>LOG(Tabelle13[[#This Row],[funds_raised_usd]])</f>
        <v>7.389502753638463</v>
      </c>
      <c r="P18" s="9">
        <v>24519000</v>
      </c>
      <c r="Q18" s="7">
        <v>0</v>
      </c>
      <c r="R18" s="7">
        <v>1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3">
        <v>0</v>
      </c>
      <c r="Y18" s="7">
        <v>0</v>
      </c>
      <c r="Z18" s="7">
        <v>1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2</v>
      </c>
      <c r="AG18" s="7">
        <v>0</v>
      </c>
      <c r="AH18" s="7">
        <v>1</v>
      </c>
      <c r="AI18" s="7">
        <v>2</v>
      </c>
      <c r="AJ18" s="10">
        <v>375.5</v>
      </c>
      <c r="AK18" s="7">
        <v>0</v>
      </c>
      <c r="AL18" s="7">
        <v>0</v>
      </c>
      <c r="AM18" s="7">
        <v>1</v>
      </c>
      <c r="AN18" s="11">
        <v>1</v>
      </c>
      <c r="AO18" s="11">
        <v>0</v>
      </c>
      <c r="AP18" s="7">
        <v>1</v>
      </c>
      <c r="AQ18" s="7">
        <v>0</v>
      </c>
      <c r="AR18" s="7">
        <v>6</v>
      </c>
      <c r="AS18" s="7">
        <v>0</v>
      </c>
      <c r="AT18" s="7">
        <v>0</v>
      </c>
      <c r="AU18" s="7">
        <v>1</v>
      </c>
      <c r="AV18" s="7">
        <v>0</v>
      </c>
      <c r="AW18" s="7">
        <v>0</v>
      </c>
      <c r="AX18" s="7">
        <v>0</v>
      </c>
      <c r="AY18" s="7">
        <v>1</v>
      </c>
      <c r="AZ18" s="7">
        <v>52</v>
      </c>
      <c r="BA18" s="12">
        <v>0</v>
      </c>
      <c r="BB18" s="10">
        <v>11.29</v>
      </c>
      <c r="BC18" s="1">
        <v>0.44700000000000001</v>
      </c>
      <c r="BD18" s="1">
        <v>89.221999999999994</v>
      </c>
      <c r="BE18" s="2">
        <f t="shared" si="0"/>
        <v>100.95899999999999</v>
      </c>
      <c r="BF18">
        <v>0</v>
      </c>
    </row>
    <row r="19" spans="1:58" x14ac:dyDescent="0.2">
      <c r="A19" s="3" t="s">
        <v>88</v>
      </c>
      <c r="B19" s="3" t="s">
        <v>89</v>
      </c>
      <c r="C19" s="4"/>
      <c r="D19" s="5"/>
      <c r="E19" s="6"/>
      <c r="F19" s="6"/>
      <c r="G19" s="7">
        <v>0</v>
      </c>
      <c r="H19" s="7">
        <v>0</v>
      </c>
      <c r="I19" s="7">
        <v>1</v>
      </c>
      <c r="J19" s="7">
        <v>2017</v>
      </c>
      <c r="K19" s="7">
        <v>12</v>
      </c>
      <c r="L19" s="7">
        <v>30</v>
      </c>
      <c r="M19" s="8">
        <v>0.3</v>
      </c>
      <c r="N19" s="8">
        <v>0.2</v>
      </c>
      <c r="O19" s="6">
        <f>LOG(Tabelle13[[#This Row],[funds_raised_usd]])</f>
        <v>7.2731619197250126</v>
      </c>
      <c r="P19" s="9">
        <v>18756937</v>
      </c>
      <c r="Q19" s="7">
        <v>0</v>
      </c>
      <c r="R19" s="7">
        <v>1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3">
        <v>0</v>
      </c>
      <c r="Y19" s="7">
        <v>0</v>
      </c>
      <c r="Z19" s="7">
        <v>1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1</v>
      </c>
      <c r="AH19" s="7">
        <v>1</v>
      </c>
      <c r="AI19" s="7">
        <v>21</v>
      </c>
      <c r="AJ19" s="10">
        <v>301.70999999999998</v>
      </c>
      <c r="AK19" s="7">
        <v>0</v>
      </c>
      <c r="AL19" s="7">
        <v>1</v>
      </c>
      <c r="AM19" s="7">
        <v>2</v>
      </c>
      <c r="AN19" s="11">
        <v>0.38100000000000001</v>
      </c>
      <c r="AO19" s="11">
        <v>0.61899999999999999</v>
      </c>
      <c r="AP19" s="7">
        <v>1</v>
      </c>
      <c r="AQ19" s="7">
        <v>1</v>
      </c>
      <c r="AR19" s="7">
        <v>65</v>
      </c>
      <c r="AS19" s="7">
        <v>5</v>
      </c>
      <c r="AT19" s="7">
        <v>3</v>
      </c>
      <c r="AU19" s="7">
        <v>0</v>
      </c>
      <c r="AV19" s="7">
        <v>0</v>
      </c>
      <c r="AW19" s="7">
        <v>1</v>
      </c>
      <c r="AX19" s="7">
        <v>0</v>
      </c>
      <c r="AY19" s="7">
        <v>1</v>
      </c>
      <c r="AZ19" s="7">
        <v>23</v>
      </c>
      <c r="BA19" s="12">
        <v>36.5</v>
      </c>
      <c r="BB19" s="10">
        <v>4.72</v>
      </c>
      <c r="BC19" s="1">
        <v>0</v>
      </c>
      <c r="BD19" s="1">
        <v>0.63</v>
      </c>
      <c r="BE19" s="2">
        <f t="shared" si="0"/>
        <v>41.85</v>
      </c>
      <c r="BF19">
        <v>0</v>
      </c>
    </row>
    <row r="20" spans="1:58" x14ac:dyDescent="0.2">
      <c r="A20" s="3" t="s">
        <v>91</v>
      </c>
      <c r="B20" s="3" t="s">
        <v>92</v>
      </c>
      <c r="C20" s="4">
        <v>0.4904</v>
      </c>
      <c r="D20" s="5">
        <v>25048744</v>
      </c>
      <c r="E20" s="6">
        <v>0.65</v>
      </c>
      <c r="F20" s="6">
        <v>0.46</v>
      </c>
      <c r="G20" s="7">
        <v>0</v>
      </c>
      <c r="H20" s="7">
        <v>0</v>
      </c>
      <c r="I20" s="7">
        <v>1</v>
      </c>
      <c r="J20" s="7">
        <v>2017</v>
      </c>
      <c r="K20" s="7">
        <v>2</v>
      </c>
      <c r="L20" s="7">
        <v>17</v>
      </c>
      <c r="M20" s="8">
        <v>0.28420000000000001</v>
      </c>
      <c r="N20" s="8">
        <v>0.1</v>
      </c>
      <c r="O20" s="6">
        <f>LOG(Tabelle13[[#This Row],[funds_raised_usd]])</f>
        <v>7.2472254646561138</v>
      </c>
      <c r="P20" s="9">
        <v>17669549</v>
      </c>
      <c r="Q20" s="7">
        <v>0</v>
      </c>
      <c r="R20" s="7">
        <v>1</v>
      </c>
      <c r="S20" s="7">
        <v>0</v>
      </c>
      <c r="T20" s="7">
        <v>0</v>
      </c>
      <c r="U20" s="7">
        <v>1</v>
      </c>
      <c r="V20" s="7">
        <v>0</v>
      </c>
      <c r="W20" s="7">
        <v>0</v>
      </c>
      <c r="X20" s="3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2</v>
      </c>
      <c r="AG20" s="7">
        <v>0</v>
      </c>
      <c r="AH20" s="7">
        <v>1</v>
      </c>
      <c r="AI20" s="7">
        <v>15</v>
      </c>
      <c r="AJ20" s="10">
        <v>286.2</v>
      </c>
      <c r="AK20" s="7">
        <v>0</v>
      </c>
      <c r="AL20" s="7">
        <v>0</v>
      </c>
      <c r="AM20" s="7">
        <v>5</v>
      </c>
      <c r="AN20" s="11">
        <v>0.4667</v>
      </c>
      <c r="AO20" s="11">
        <v>0.5333</v>
      </c>
      <c r="AP20" s="7">
        <v>1</v>
      </c>
      <c r="AQ20" s="7">
        <v>1</v>
      </c>
      <c r="AR20" s="7">
        <v>6</v>
      </c>
      <c r="AS20" s="7">
        <v>14</v>
      </c>
      <c r="AT20" s="7">
        <v>9</v>
      </c>
      <c r="AU20" s="7">
        <v>1</v>
      </c>
      <c r="AV20" s="7">
        <v>0</v>
      </c>
      <c r="AW20" s="7">
        <v>0</v>
      </c>
      <c r="AX20" s="7">
        <v>0</v>
      </c>
      <c r="AY20" s="7">
        <v>1</v>
      </c>
      <c r="AZ20" s="7">
        <v>13</v>
      </c>
      <c r="BA20" s="12">
        <v>44.6</v>
      </c>
      <c r="BB20" s="10">
        <v>2.83</v>
      </c>
      <c r="BC20" s="1">
        <v>0</v>
      </c>
      <c r="BD20" s="1">
        <v>0.13700000000000001</v>
      </c>
      <c r="BE20" s="2">
        <f t="shared" si="0"/>
        <v>47.567</v>
      </c>
      <c r="BF20">
        <f>LOG(Tabelle13[[#This Row],[ico_duration_days]])</f>
        <v>0.3010299956639812</v>
      </c>
    </row>
    <row r="21" spans="1:58" x14ac:dyDescent="0.2">
      <c r="A21" s="3" t="s">
        <v>93</v>
      </c>
      <c r="B21" s="3" t="s">
        <v>94</v>
      </c>
      <c r="C21" s="4"/>
      <c r="D21" s="5"/>
      <c r="E21" s="6"/>
      <c r="F21" s="6"/>
      <c r="G21" s="7">
        <v>0</v>
      </c>
      <c r="H21" s="7">
        <v>0</v>
      </c>
      <c r="I21" s="7">
        <v>1</v>
      </c>
      <c r="J21" s="7">
        <v>2017</v>
      </c>
      <c r="K21" s="7">
        <v>0</v>
      </c>
      <c r="L21" s="7">
        <v>119</v>
      </c>
      <c r="M21" s="8">
        <v>0.75</v>
      </c>
      <c r="N21" s="8">
        <v>0.2</v>
      </c>
      <c r="O21" s="6">
        <f>LOG(Tabelle13[[#This Row],[funds_raised_usd]])</f>
        <v>7.22565402121411</v>
      </c>
      <c r="P21" s="9">
        <v>16813341</v>
      </c>
      <c r="Q21" s="7">
        <v>1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3">
        <v>0</v>
      </c>
      <c r="Y21" s="7">
        <v>1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2</v>
      </c>
      <c r="AG21" s="7">
        <v>2</v>
      </c>
      <c r="AH21" s="7">
        <v>2</v>
      </c>
      <c r="AI21" s="7">
        <v>11</v>
      </c>
      <c r="AJ21" s="10">
        <v>330</v>
      </c>
      <c r="AK21" s="7">
        <v>1</v>
      </c>
      <c r="AL21" s="7">
        <v>0</v>
      </c>
      <c r="AM21" s="7">
        <v>5</v>
      </c>
      <c r="AN21" s="11">
        <v>0.63639999999999997</v>
      </c>
      <c r="AO21" s="11">
        <v>0.36359999999999998</v>
      </c>
      <c r="AP21" s="7">
        <v>1</v>
      </c>
      <c r="AQ21" s="7">
        <v>1</v>
      </c>
      <c r="AR21" s="7">
        <v>0</v>
      </c>
      <c r="AS21" s="7">
        <v>4</v>
      </c>
      <c r="AT21" s="7">
        <v>3</v>
      </c>
      <c r="AU21" s="7">
        <v>1</v>
      </c>
      <c r="AV21" s="7">
        <v>0</v>
      </c>
      <c r="AW21" s="7">
        <v>0</v>
      </c>
      <c r="AX21" s="7">
        <v>0</v>
      </c>
      <c r="AY21" s="7">
        <v>1</v>
      </c>
      <c r="AZ21" s="7">
        <v>49</v>
      </c>
      <c r="BA21" s="12">
        <v>28.2</v>
      </c>
      <c r="BB21" s="10">
        <v>3.11</v>
      </c>
      <c r="BC21" s="1">
        <v>0</v>
      </c>
      <c r="BD21" s="1">
        <v>0.16400000000000001</v>
      </c>
      <c r="BE21" s="2">
        <f t="shared" si="0"/>
        <v>31.474</v>
      </c>
      <c r="BF21">
        <v>0</v>
      </c>
    </row>
    <row r="22" spans="1:58" x14ac:dyDescent="0.2">
      <c r="A22" s="3" t="s">
        <v>98</v>
      </c>
      <c r="B22" s="3" t="s">
        <v>99</v>
      </c>
      <c r="C22" s="4">
        <v>8.4357000000000006</v>
      </c>
      <c r="D22" s="5">
        <v>10629400</v>
      </c>
      <c r="E22" s="6">
        <v>22.08</v>
      </c>
      <c r="F22" s="6">
        <v>4.05</v>
      </c>
      <c r="G22" s="7">
        <v>0</v>
      </c>
      <c r="H22" s="7">
        <v>0</v>
      </c>
      <c r="I22" s="7">
        <v>1</v>
      </c>
      <c r="J22" s="7">
        <v>2017</v>
      </c>
      <c r="K22" s="7">
        <v>7</v>
      </c>
      <c r="L22" s="7">
        <v>133</v>
      </c>
      <c r="M22" s="8">
        <v>0.51</v>
      </c>
      <c r="N22" s="8">
        <v>0.2</v>
      </c>
      <c r="O22" s="6">
        <f>LOG(Tabelle13[[#This Row],[funds_raised_usd]])</f>
        <v>7.173063103688528</v>
      </c>
      <c r="P22" s="9">
        <v>14895775</v>
      </c>
      <c r="Q22" s="7">
        <v>1</v>
      </c>
      <c r="R22" s="7">
        <v>1</v>
      </c>
      <c r="S22" s="7">
        <v>1</v>
      </c>
      <c r="T22" s="7">
        <v>0</v>
      </c>
      <c r="U22" s="7">
        <v>0</v>
      </c>
      <c r="V22" s="7">
        <v>0</v>
      </c>
      <c r="W22" s="7">
        <v>0</v>
      </c>
      <c r="X22" s="3">
        <v>0</v>
      </c>
      <c r="Y22" s="7">
        <v>1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2</v>
      </c>
      <c r="AG22" s="7">
        <v>2</v>
      </c>
      <c r="AH22" s="7">
        <v>2</v>
      </c>
      <c r="AI22" s="7">
        <v>18</v>
      </c>
      <c r="AJ22" s="10">
        <v>60.44</v>
      </c>
      <c r="AK22" s="7">
        <v>0</v>
      </c>
      <c r="AL22" s="7">
        <v>1</v>
      </c>
      <c r="AM22" s="7">
        <v>2</v>
      </c>
      <c r="AN22" s="11">
        <v>0.72219999999999995</v>
      </c>
      <c r="AO22" s="11">
        <v>0.27779999999999999</v>
      </c>
      <c r="AP22" s="7">
        <v>1</v>
      </c>
      <c r="AQ22" s="7">
        <v>1</v>
      </c>
      <c r="AR22" s="7">
        <v>5</v>
      </c>
      <c r="AS22" s="7">
        <v>12</v>
      </c>
      <c r="AT22" s="7">
        <v>7</v>
      </c>
      <c r="AU22" s="7">
        <v>0</v>
      </c>
      <c r="AV22" s="7">
        <v>0</v>
      </c>
      <c r="AW22" s="7">
        <v>1</v>
      </c>
      <c r="AX22" s="7">
        <v>0</v>
      </c>
      <c r="AY22" s="7">
        <v>1</v>
      </c>
      <c r="AZ22" s="7">
        <v>43</v>
      </c>
      <c r="BA22" s="12">
        <v>229.5</v>
      </c>
      <c r="BB22" s="10">
        <v>4.71</v>
      </c>
      <c r="BC22" s="1">
        <v>0</v>
      </c>
      <c r="BD22" s="1">
        <v>0</v>
      </c>
      <c r="BE22" s="2">
        <f t="shared" si="0"/>
        <v>234.21</v>
      </c>
      <c r="BF22">
        <v>0</v>
      </c>
    </row>
    <row r="23" spans="1:58" x14ac:dyDescent="0.2">
      <c r="A23" s="3" t="s">
        <v>100</v>
      </c>
      <c r="B23" s="3" t="s">
        <v>101</v>
      </c>
      <c r="C23" s="4">
        <v>0.4622</v>
      </c>
      <c r="D23" s="5">
        <v>261061</v>
      </c>
      <c r="E23" s="6">
        <v>0.5</v>
      </c>
      <c r="F23" s="6">
        <v>0.55000000000000004</v>
      </c>
      <c r="G23" s="7">
        <v>0</v>
      </c>
      <c r="H23" s="7">
        <v>0</v>
      </c>
      <c r="I23" s="7">
        <v>1</v>
      </c>
      <c r="J23" s="7">
        <v>2017</v>
      </c>
      <c r="K23" s="7">
        <v>10</v>
      </c>
      <c r="L23" s="7">
        <v>26</v>
      </c>
      <c r="M23" s="8">
        <v>0.05</v>
      </c>
      <c r="N23" s="8">
        <v>0.2</v>
      </c>
      <c r="O23" s="6">
        <f>LOG(Tabelle13[[#This Row],[funds_raised_usd]])</f>
        <v>7.1600601563894415</v>
      </c>
      <c r="P23" s="9">
        <v>14456400</v>
      </c>
      <c r="Q23" s="7">
        <v>0</v>
      </c>
      <c r="R23" s="7">
        <v>1</v>
      </c>
      <c r="S23" s="7">
        <v>1</v>
      </c>
      <c r="T23" s="7">
        <v>0</v>
      </c>
      <c r="U23" s="7">
        <v>0</v>
      </c>
      <c r="V23" s="7">
        <v>0</v>
      </c>
      <c r="W23" s="7">
        <v>0</v>
      </c>
      <c r="X23" s="3">
        <v>0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1</v>
      </c>
      <c r="AG23" s="7">
        <v>2</v>
      </c>
      <c r="AH23" s="7">
        <v>1</v>
      </c>
      <c r="AI23" s="7">
        <v>13</v>
      </c>
      <c r="AJ23" s="10">
        <v>81.38</v>
      </c>
      <c r="AK23" s="7">
        <v>0</v>
      </c>
      <c r="AL23" s="7">
        <v>0</v>
      </c>
      <c r="AM23" s="7">
        <v>2</v>
      </c>
      <c r="AN23" s="11">
        <v>0.46150000000000002</v>
      </c>
      <c r="AO23" s="11">
        <v>0.53849999999999998</v>
      </c>
      <c r="AP23" s="7">
        <v>1</v>
      </c>
      <c r="AQ23" s="7">
        <v>1</v>
      </c>
      <c r="AR23" s="7">
        <v>0</v>
      </c>
      <c r="AS23" s="7">
        <v>0</v>
      </c>
      <c r="AT23" s="7">
        <v>0</v>
      </c>
      <c r="AU23" s="7">
        <v>1</v>
      </c>
      <c r="AV23" s="7">
        <v>0</v>
      </c>
      <c r="AW23" s="7">
        <v>0</v>
      </c>
      <c r="AX23" s="7">
        <v>0</v>
      </c>
      <c r="AY23" s="7">
        <v>1</v>
      </c>
      <c r="AZ23" s="7">
        <v>11</v>
      </c>
      <c r="BA23" s="12">
        <v>29.6</v>
      </c>
      <c r="BB23" s="10">
        <v>2.1</v>
      </c>
      <c r="BC23" s="1">
        <v>0</v>
      </c>
      <c r="BD23" s="1">
        <v>2.1720000000000002</v>
      </c>
      <c r="BE23" s="2">
        <f t="shared" si="0"/>
        <v>33.872</v>
      </c>
      <c r="BF23">
        <f>LOG(Tabelle13[[#This Row],[ico_duration_days]])</f>
        <v>1</v>
      </c>
    </row>
    <row r="24" spans="1:58" x14ac:dyDescent="0.2">
      <c r="A24" s="3" t="s">
        <v>102</v>
      </c>
      <c r="B24" s="3" t="s">
        <v>103</v>
      </c>
      <c r="C24" s="4">
        <v>0.82420000000000004</v>
      </c>
      <c r="D24" s="5">
        <v>18879533</v>
      </c>
      <c r="E24" s="6">
        <v>0.99</v>
      </c>
      <c r="F24" s="6">
        <v>0.93</v>
      </c>
      <c r="G24" s="7">
        <v>0</v>
      </c>
      <c r="H24" s="7">
        <v>0</v>
      </c>
      <c r="I24" s="7">
        <v>1</v>
      </c>
      <c r="J24" s="7">
        <v>2017</v>
      </c>
      <c r="K24" s="7">
        <v>0</v>
      </c>
      <c r="L24" s="7">
        <v>65</v>
      </c>
      <c r="M24" s="8">
        <v>0.57499999999999996</v>
      </c>
      <c r="N24" s="8">
        <v>0.1227</v>
      </c>
      <c r="O24" s="6">
        <f>LOG(Tabelle13[[#This Row],[funds_raised_usd]])</f>
        <v>7.1529393285509615</v>
      </c>
      <c r="P24" s="9">
        <v>14221301</v>
      </c>
      <c r="Q24" s="7">
        <v>0</v>
      </c>
      <c r="R24" s="7">
        <v>1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3">
        <v>0</v>
      </c>
      <c r="Y24" s="7">
        <v>0</v>
      </c>
      <c r="Z24" s="7">
        <v>1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2</v>
      </c>
      <c r="AG24" s="7">
        <v>1</v>
      </c>
      <c r="AH24" s="7">
        <v>1</v>
      </c>
      <c r="AI24" s="7">
        <v>8</v>
      </c>
      <c r="AJ24" s="10">
        <v>233.5</v>
      </c>
      <c r="AK24" s="7">
        <v>1</v>
      </c>
      <c r="AL24" s="7">
        <v>0</v>
      </c>
      <c r="AM24" s="7">
        <v>1</v>
      </c>
      <c r="AN24" s="11">
        <v>0.5</v>
      </c>
      <c r="AO24" s="11">
        <v>0.5</v>
      </c>
      <c r="AP24" s="7">
        <v>1</v>
      </c>
      <c r="AQ24" s="7">
        <v>1</v>
      </c>
      <c r="AR24" s="7">
        <v>0</v>
      </c>
      <c r="AS24" s="7">
        <v>0</v>
      </c>
      <c r="AT24" s="7">
        <v>0</v>
      </c>
      <c r="AU24" s="7">
        <v>1</v>
      </c>
      <c r="AV24" s="7">
        <v>0</v>
      </c>
      <c r="AW24" s="7">
        <v>0</v>
      </c>
      <c r="AX24" s="7">
        <v>0</v>
      </c>
      <c r="AY24" s="7">
        <v>1</v>
      </c>
      <c r="AZ24" s="7">
        <v>31</v>
      </c>
      <c r="BA24" s="12">
        <v>25.5</v>
      </c>
      <c r="BB24" s="10">
        <v>3.56</v>
      </c>
      <c r="BC24" s="1">
        <v>63.304000000000002</v>
      </c>
      <c r="BD24" s="1">
        <v>98.033000000000001</v>
      </c>
      <c r="BE24" s="2">
        <f t="shared" si="0"/>
        <v>190.39699999999999</v>
      </c>
      <c r="BF24">
        <v>0</v>
      </c>
    </row>
    <row r="25" spans="1:58" x14ac:dyDescent="0.2">
      <c r="A25" s="3" t="s">
        <v>585</v>
      </c>
      <c r="B25" s="3" t="s">
        <v>104</v>
      </c>
      <c r="C25" s="4">
        <v>10.8255</v>
      </c>
      <c r="D25" s="5">
        <v>12559875</v>
      </c>
      <c r="E25" s="6">
        <v>10.44</v>
      </c>
      <c r="F25" s="6">
        <v>11.73</v>
      </c>
      <c r="G25" s="7">
        <v>0</v>
      </c>
      <c r="H25" s="7">
        <v>0</v>
      </c>
      <c r="I25" s="7">
        <v>1</v>
      </c>
      <c r="J25" s="7">
        <v>2017</v>
      </c>
      <c r="K25" s="7">
        <v>1</v>
      </c>
      <c r="L25" s="7">
        <v>58</v>
      </c>
      <c r="M25" s="8">
        <v>0.25</v>
      </c>
      <c r="N25" s="8">
        <v>0.2</v>
      </c>
      <c r="O25" s="6">
        <f>LOG(Tabelle13[[#This Row],[funds_raised_usd]])</f>
        <v>7.1465691168511132</v>
      </c>
      <c r="P25" s="9">
        <v>14014226</v>
      </c>
      <c r="Q25" s="7">
        <v>0</v>
      </c>
      <c r="R25" s="7">
        <v>1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3">
        <v>1</v>
      </c>
      <c r="Y25" s="7">
        <v>0</v>
      </c>
      <c r="Z25" s="7">
        <v>1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1</v>
      </c>
      <c r="AH25" s="7">
        <v>1</v>
      </c>
      <c r="AI25" s="7">
        <v>5</v>
      </c>
      <c r="AJ25" s="10">
        <v>451.8</v>
      </c>
      <c r="AK25" s="7">
        <v>0</v>
      </c>
      <c r="AL25" s="7">
        <v>1</v>
      </c>
      <c r="AM25" s="7">
        <v>3</v>
      </c>
      <c r="AN25" s="11">
        <v>0.2</v>
      </c>
      <c r="AO25" s="11">
        <v>0.8</v>
      </c>
      <c r="AP25" s="7">
        <v>1</v>
      </c>
      <c r="AQ25" s="7">
        <v>1</v>
      </c>
      <c r="AR25" s="7">
        <v>11</v>
      </c>
      <c r="AS25" s="7">
        <v>7</v>
      </c>
      <c r="AT25" s="7">
        <v>7</v>
      </c>
      <c r="AU25" s="7">
        <v>1</v>
      </c>
      <c r="AV25" s="7">
        <v>0</v>
      </c>
      <c r="AW25" s="7">
        <v>0</v>
      </c>
      <c r="AX25" s="7">
        <v>0</v>
      </c>
      <c r="AY25" s="7">
        <v>1</v>
      </c>
      <c r="AZ25" s="7">
        <v>20</v>
      </c>
      <c r="BA25" s="12">
        <v>20.100000000000001</v>
      </c>
      <c r="BB25" s="10">
        <v>2.0699999999999998</v>
      </c>
      <c r="BC25" s="1">
        <v>2.4750000000000001</v>
      </c>
      <c r="BD25" s="1">
        <v>0</v>
      </c>
      <c r="BE25" s="2">
        <f t="shared" si="0"/>
        <v>24.645000000000003</v>
      </c>
      <c r="BF25">
        <f>LOG(Tabelle13[[#This Row],[ico_duration_days]])</f>
        <v>0</v>
      </c>
    </row>
    <row r="26" spans="1:58" x14ac:dyDescent="0.2">
      <c r="A26" s="3" t="s">
        <v>105</v>
      </c>
      <c r="B26" s="3" t="s">
        <v>106</v>
      </c>
      <c r="C26" s="4">
        <v>0.28560000000000002</v>
      </c>
      <c r="D26" s="5">
        <v>215318833</v>
      </c>
      <c r="E26" s="6">
        <v>6.35</v>
      </c>
      <c r="F26" s="6">
        <v>1.4</v>
      </c>
      <c r="G26" s="7">
        <v>0</v>
      </c>
      <c r="H26" s="7">
        <v>0</v>
      </c>
      <c r="I26" s="7">
        <v>1</v>
      </c>
      <c r="J26" s="7">
        <v>2017</v>
      </c>
      <c r="K26" s="7">
        <v>0</v>
      </c>
      <c r="L26" s="7">
        <v>101</v>
      </c>
      <c r="M26" s="8">
        <v>4.1700000000000001E-2</v>
      </c>
      <c r="N26" s="8">
        <v>0.95830000000000004</v>
      </c>
      <c r="O26" s="6">
        <f>LOG(Tabelle13[[#This Row],[funds_raised_usd]])</f>
        <v>7.1048665093610053</v>
      </c>
      <c r="P26" s="9">
        <v>12731117</v>
      </c>
      <c r="Q26" s="7">
        <v>0</v>
      </c>
      <c r="R26" s="7">
        <v>1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3">
        <v>0</v>
      </c>
      <c r="Y26" s="7">
        <v>0</v>
      </c>
      <c r="Z26" s="7">
        <v>1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2</v>
      </c>
      <c r="AG26" s="7">
        <v>2</v>
      </c>
      <c r="AH26" s="7">
        <v>2</v>
      </c>
      <c r="AI26" s="7">
        <v>10</v>
      </c>
      <c r="AJ26" s="10">
        <v>282.60000000000002</v>
      </c>
      <c r="AK26" s="7">
        <v>0</v>
      </c>
      <c r="AL26" s="7">
        <v>0</v>
      </c>
      <c r="AM26" s="7">
        <v>6</v>
      </c>
      <c r="AN26" s="11">
        <v>0.6</v>
      </c>
      <c r="AO26" s="11">
        <v>0.4</v>
      </c>
      <c r="AP26" s="7">
        <v>1</v>
      </c>
      <c r="AQ26" s="7">
        <v>1</v>
      </c>
      <c r="AR26" s="7">
        <v>0</v>
      </c>
      <c r="AS26" s="7">
        <v>7</v>
      </c>
      <c r="AT26" s="7">
        <v>6</v>
      </c>
      <c r="AU26" s="7">
        <v>1</v>
      </c>
      <c r="AV26" s="7">
        <v>0</v>
      </c>
      <c r="AW26" s="7">
        <v>0</v>
      </c>
      <c r="AX26" s="7">
        <v>0</v>
      </c>
      <c r="AY26" s="7">
        <v>1</v>
      </c>
      <c r="AZ26" s="7">
        <v>49</v>
      </c>
      <c r="BA26" s="12">
        <v>41.6</v>
      </c>
      <c r="BB26" s="10">
        <v>12.98</v>
      </c>
      <c r="BC26" s="1">
        <v>0</v>
      </c>
      <c r="BD26" s="1">
        <v>0.59399999999999997</v>
      </c>
      <c r="BE26" s="2">
        <f t="shared" si="0"/>
        <v>55.173999999999999</v>
      </c>
      <c r="BF26">
        <v>0</v>
      </c>
    </row>
    <row r="27" spans="1:58" x14ac:dyDescent="0.2">
      <c r="A27" s="3" t="s">
        <v>107</v>
      </c>
      <c r="B27" s="3" t="s">
        <v>108</v>
      </c>
      <c r="C27" s="4">
        <v>0.59699999999999998</v>
      </c>
      <c r="D27" s="5">
        <v>14412045</v>
      </c>
      <c r="E27" s="6">
        <v>1.1299999999999999</v>
      </c>
      <c r="F27" s="6">
        <v>0.4</v>
      </c>
      <c r="G27" s="7">
        <v>0</v>
      </c>
      <c r="H27" s="7">
        <v>0</v>
      </c>
      <c r="I27" s="7">
        <v>1</v>
      </c>
      <c r="J27" s="7">
        <v>2017</v>
      </c>
      <c r="K27" s="7">
        <v>0</v>
      </c>
      <c r="L27" s="7">
        <v>93</v>
      </c>
      <c r="M27" s="8">
        <v>0.6</v>
      </c>
      <c r="N27" s="8">
        <v>0.2</v>
      </c>
      <c r="O27" s="6">
        <f>LOG(Tabelle13[[#This Row],[funds_raised_usd]])</f>
        <v>7.1038037209559572</v>
      </c>
      <c r="P27" s="9">
        <v>12700000</v>
      </c>
      <c r="Q27" s="7">
        <v>0</v>
      </c>
      <c r="R27" s="7">
        <v>1</v>
      </c>
      <c r="S27" s="7">
        <v>0</v>
      </c>
      <c r="T27" s="7">
        <v>0</v>
      </c>
      <c r="U27" s="7">
        <v>1</v>
      </c>
      <c r="V27" s="7">
        <v>0</v>
      </c>
      <c r="W27" s="7">
        <v>0</v>
      </c>
      <c r="X27" s="3">
        <v>0</v>
      </c>
      <c r="Y27" s="7">
        <v>0</v>
      </c>
      <c r="Z27" s="7">
        <v>1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1</v>
      </c>
      <c r="AG27" s="7">
        <v>2</v>
      </c>
      <c r="AH27" s="7">
        <v>1</v>
      </c>
      <c r="AI27" s="7">
        <v>0</v>
      </c>
      <c r="AJ27" s="10">
        <v>0</v>
      </c>
      <c r="AK27" s="7">
        <v>0</v>
      </c>
      <c r="AL27" s="7">
        <v>0</v>
      </c>
      <c r="AM27" s="7">
        <v>0</v>
      </c>
      <c r="AN27" s="11">
        <v>0</v>
      </c>
      <c r="AO27" s="11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1</v>
      </c>
      <c r="AV27" s="7">
        <v>0</v>
      </c>
      <c r="AW27" s="7">
        <v>0</v>
      </c>
      <c r="AX27" s="7">
        <v>1</v>
      </c>
      <c r="AY27" s="7">
        <v>1</v>
      </c>
      <c r="AZ27" s="7">
        <v>33</v>
      </c>
      <c r="BA27" s="12">
        <v>33.5</v>
      </c>
      <c r="BB27" s="10">
        <v>2.34</v>
      </c>
      <c r="BC27" s="1">
        <v>0</v>
      </c>
      <c r="BD27" s="1">
        <v>0</v>
      </c>
      <c r="BE27" s="2">
        <f t="shared" si="0"/>
        <v>35.840000000000003</v>
      </c>
      <c r="BF27">
        <v>0</v>
      </c>
    </row>
    <row r="28" spans="1:58" x14ac:dyDescent="0.2">
      <c r="A28" s="3" t="s">
        <v>109</v>
      </c>
      <c r="B28" s="3" t="s">
        <v>110</v>
      </c>
      <c r="C28" s="4">
        <v>0.91320000000000001</v>
      </c>
      <c r="D28" s="5">
        <v>33450662</v>
      </c>
      <c r="E28" s="6">
        <v>2.06</v>
      </c>
      <c r="F28" s="6">
        <v>0.46</v>
      </c>
      <c r="G28" s="7">
        <v>0</v>
      </c>
      <c r="H28" s="7">
        <v>0</v>
      </c>
      <c r="I28" s="7">
        <v>1</v>
      </c>
      <c r="J28" s="7">
        <v>2017</v>
      </c>
      <c r="K28" s="7">
        <v>0</v>
      </c>
      <c r="L28" s="7">
        <v>106</v>
      </c>
      <c r="M28" s="8">
        <v>0.68969999999999998</v>
      </c>
      <c r="N28" s="8">
        <v>0.17</v>
      </c>
      <c r="O28" s="6">
        <f>LOG(Tabelle13[[#This Row],[funds_raised_usd]])</f>
        <v>7.0832158621559973</v>
      </c>
      <c r="P28" s="9">
        <v>12112000</v>
      </c>
      <c r="Q28" s="7">
        <v>1</v>
      </c>
      <c r="R28" s="7">
        <v>1</v>
      </c>
      <c r="S28" s="7">
        <v>0</v>
      </c>
      <c r="T28" s="7">
        <v>1</v>
      </c>
      <c r="U28" s="7">
        <v>0</v>
      </c>
      <c r="V28" s="7">
        <v>0</v>
      </c>
      <c r="W28" s="7">
        <v>0</v>
      </c>
      <c r="X28" s="3">
        <v>0</v>
      </c>
      <c r="Y28" s="7">
        <v>0</v>
      </c>
      <c r="Z28" s="7">
        <v>1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2</v>
      </c>
      <c r="AG28" s="7">
        <v>1</v>
      </c>
      <c r="AH28" s="7">
        <v>1</v>
      </c>
      <c r="AI28" s="7">
        <v>10</v>
      </c>
      <c r="AJ28" s="10">
        <v>315.39999999999998</v>
      </c>
      <c r="AK28" s="7">
        <v>0</v>
      </c>
      <c r="AL28" s="7">
        <v>0</v>
      </c>
      <c r="AM28" s="7">
        <v>2</v>
      </c>
      <c r="AN28" s="11">
        <v>0.4</v>
      </c>
      <c r="AO28" s="11">
        <v>0.6</v>
      </c>
      <c r="AP28" s="7">
        <v>1</v>
      </c>
      <c r="AQ28" s="7">
        <v>1</v>
      </c>
      <c r="AR28" s="7">
        <v>5</v>
      </c>
      <c r="AS28" s="7">
        <v>0</v>
      </c>
      <c r="AT28" s="7">
        <v>0</v>
      </c>
      <c r="AU28" s="7">
        <v>1</v>
      </c>
      <c r="AV28" s="7">
        <v>0</v>
      </c>
      <c r="AW28" s="7">
        <v>0</v>
      </c>
      <c r="AX28" s="7">
        <v>0</v>
      </c>
      <c r="AY28" s="7">
        <v>1</v>
      </c>
      <c r="AZ28" s="7">
        <v>47</v>
      </c>
      <c r="BA28" s="12">
        <v>65.400000000000006</v>
      </c>
      <c r="BB28" s="10">
        <v>4.2</v>
      </c>
      <c r="BC28" s="1">
        <v>0.495</v>
      </c>
      <c r="BD28" s="1">
        <v>0.52400000000000002</v>
      </c>
      <c r="BE28" s="2">
        <f t="shared" si="0"/>
        <v>70.619000000000014</v>
      </c>
      <c r="BF28">
        <v>0</v>
      </c>
    </row>
    <row r="29" spans="1:58" x14ac:dyDescent="0.2">
      <c r="A29" s="3" t="s">
        <v>111</v>
      </c>
      <c r="B29" s="3" t="s">
        <v>112</v>
      </c>
      <c r="C29" s="4">
        <v>0.75060000000000004</v>
      </c>
      <c r="D29" s="5">
        <v>12293609</v>
      </c>
      <c r="E29" s="6">
        <v>0.79</v>
      </c>
      <c r="F29" s="6">
        <v>0.95</v>
      </c>
      <c r="G29" s="7">
        <v>0</v>
      </c>
      <c r="H29" s="7">
        <v>0</v>
      </c>
      <c r="I29" s="7">
        <v>1</v>
      </c>
      <c r="J29" s="7">
        <v>2017</v>
      </c>
      <c r="K29" s="7">
        <v>1</v>
      </c>
      <c r="L29" s="7">
        <v>29</v>
      </c>
      <c r="M29" s="8">
        <v>0.45</v>
      </c>
      <c r="N29" s="8">
        <v>0.15</v>
      </c>
      <c r="O29" s="6">
        <f>LOG(Tabelle13[[#This Row],[funds_raised_usd]])</f>
        <v>7.077669444443746</v>
      </c>
      <c r="P29" s="9">
        <v>11958300</v>
      </c>
      <c r="Q29" s="7">
        <v>0</v>
      </c>
      <c r="R29" s="7">
        <v>1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3">
        <v>0</v>
      </c>
      <c r="Y29" s="7">
        <v>0</v>
      </c>
      <c r="Z29" s="7">
        <v>1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1</v>
      </c>
      <c r="AG29" s="7">
        <v>2</v>
      </c>
      <c r="AH29" s="7">
        <v>2</v>
      </c>
      <c r="AI29" s="7">
        <v>9</v>
      </c>
      <c r="AJ29" s="10">
        <v>195.11</v>
      </c>
      <c r="AK29" s="7">
        <v>1</v>
      </c>
      <c r="AL29" s="7">
        <v>1</v>
      </c>
      <c r="AM29" s="7">
        <v>6</v>
      </c>
      <c r="AN29" s="11">
        <v>0.55559999999999998</v>
      </c>
      <c r="AO29" s="11">
        <v>0.44440000000000002</v>
      </c>
      <c r="AP29" s="7">
        <v>1</v>
      </c>
      <c r="AQ29" s="7">
        <v>0</v>
      </c>
      <c r="AR29" s="7">
        <v>6</v>
      </c>
      <c r="AS29" s="7">
        <v>0</v>
      </c>
      <c r="AT29" s="7">
        <v>0</v>
      </c>
      <c r="AU29" s="7">
        <v>1</v>
      </c>
      <c r="AV29" s="7">
        <v>0</v>
      </c>
      <c r="AW29" s="7">
        <v>0</v>
      </c>
      <c r="AX29" s="7">
        <v>0</v>
      </c>
      <c r="AY29" s="7">
        <v>1</v>
      </c>
      <c r="AZ29" s="7">
        <v>22</v>
      </c>
      <c r="BA29" s="12">
        <v>17.8</v>
      </c>
      <c r="BB29" s="10">
        <v>1.1599999999999999</v>
      </c>
      <c r="BC29" s="1">
        <v>2.4169999999999998</v>
      </c>
      <c r="BD29" s="1">
        <v>1.105</v>
      </c>
      <c r="BE29" s="2">
        <f t="shared" si="0"/>
        <v>22.482000000000003</v>
      </c>
      <c r="BF29">
        <v>0</v>
      </c>
    </row>
    <row r="30" spans="1:58" x14ac:dyDescent="0.2">
      <c r="A30" s="3" t="s">
        <v>113</v>
      </c>
      <c r="B30" s="3" t="s">
        <v>114</v>
      </c>
      <c r="C30" s="4">
        <v>0.81530000000000002</v>
      </c>
      <c r="D30" s="5">
        <v>5174320</v>
      </c>
      <c r="E30" s="6">
        <v>0.89</v>
      </c>
      <c r="F30" s="6">
        <v>1.17</v>
      </c>
      <c r="G30" s="7">
        <v>0</v>
      </c>
      <c r="H30" s="7">
        <v>0</v>
      </c>
      <c r="I30" s="7">
        <v>1</v>
      </c>
      <c r="J30" s="7">
        <v>2017</v>
      </c>
      <c r="K30" s="7">
        <v>0</v>
      </c>
      <c r="L30" s="7">
        <v>34</v>
      </c>
      <c r="M30" s="8">
        <v>0.8</v>
      </c>
      <c r="N30" s="8">
        <v>0.1</v>
      </c>
      <c r="O30" s="6">
        <f>LOG(Tabelle13[[#This Row],[funds_raised_usd]])</f>
        <v>7.0688667987859155</v>
      </c>
      <c r="P30" s="9">
        <v>11718359</v>
      </c>
      <c r="Q30" s="7">
        <v>0</v>
      </c>
      <c r="R30" s="7">
        <v>1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3">
        <v>1</v>
      </c>
      <c r="Y30" s="7">
        <v>0</v>
      </c>
      <c r="Z30" s="7">
        <v>1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1</v>
      </c>
      <c r="AG30" s="7">
        <v>1</v>
      </c>
      <c r="AH30" s="7">
        <v>0</v>
      </c>
      <c r="AI30" s="7">
        <v>7</v>
      </c>
      <c r="AJ30" s="10">
        <v>283</v>
      </c>
      <c r="AK30" s="7">
        <v>1</v>
      </c>
      <c r="AL30" s="7">
        <v>0</v>
      </c>
      <c r="AM30" s="7">
        <v>1</v>
      </c>
      <c r="AN30" s="11">
        <v>0.71430000000000005</v>
      </c>
      <c r="AO30" s="11">
        <v>0.28570000000000001</v>
      </c>
      <c r="AP30" s="7">
        <v>1</v>
      </c>
      <c r="AQ30" s="7">
        <v>1</v>
      </c>
      <c r="AR30" s="7">
        <v>2</v>
      </c>
      <c r="AS30" s="7">
        <v>9</v>
      </c>
      <c r="AT30" s="7">
        <v>9</v>
      </c>
      <c r="AU30" s="7">
        <v>1</v>
      </c>
      <c r="AV30" s="7">
        <v>0</v>
      </c>
      <c r="AW30" s="7">
        <v>0</v>
      </c>
      <c r="AX30" s="7">
        <v>0</v>
      </c>
      <c r="AY30" s="7">
        <v>1</v>
      </c>
      <c r="AZ30" s="7">
        <v>37</v>
      </c>
      <c r="BA30" s="12">
        <v>35</v>
      </c>
      <c r="BB30" s="10">
        <v>3.62</v>
      </c>
      <c r="BC30" s="1">
        <v>0</v>
      </c>
      <c r="BD30" s="1">
        <v>0.49099999999999999</v>
      </c>
      <c r="BE30" s="2">
        <f t="shared" si="0"/>
        <v>39.110999999999997</v>
      </c>
      <c r="BF30">
        <v>0</v>
      </c>
    </row>
    <row r="31" spans="1:58" x14ac:dyDescent="0.2">
      <c r="A31" s="3" t="s">
        <v>115</v>
      </c>
      <c r="B31" s="3" t="s">
        <v>116</v>
      </c>
      <c r="C31" s="4">
        <v>26.515000000000001</v>
      </c>
      <c r="D31" s="5">
        <v>334585214</v>
      </c>
      <c r="E31" s="6">
        <v>30.1</v>
      </c>
      <c r="F31" s="6">
        <v>24.2</v>
      </c>
      <c r="G31" s="7">
        <v>0</v>
      </c>
      <c r="H31" s="7">
        <v>0</v>
      </c>
      <c r="I31" s="7">
        <v>1</v>
      </c>
      <c r="J31" s="7">
        <v>2017</v>
      </c>
      <c r="K31" s="7">
        <v>31</v>
      </c>
      <c r="L31" s="7">
        <v>69</v>
      </c>
      <c r="M31" s="8">
        <v>2.01E-2</v>
      </c>
      <c r="N31" s="8">
        <v>0.97989999999999999</v>
      </c>
      <c r="O31" s="6">
        <f>LOG(Tabelle13[[#This Row],[funds_raised_usd]])</f>
        <v>7.0413926851582254</v>
      </c>
      <c r="P31" s="9">
        <v>11000000</v>
      </c>
      <c r="Q31" s="7">
        <v>0</v>
      </c>
      <c r="R31" s="7">
        <v>1</v>
      </c>
      <c r="S31" s="7">
        <v>0</v>
      </c>
      <c r="T31" s="7">
        <v>0</v>
      </c>
      <c r="U31" s="7">
        <v>1</v>
      </c>
      <c r="V31" s="7">
        <v>0</v>
      </c>
      <c r="W31" s="7">
        <v>0</v>
      </c>
      <c r="X31" s="3">
        <v>0</v>
      </c>
      <c r="Y31" s="7">
        <v>1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1</v>
      </c>
      <c r="AH31" s="7">
        <v>0</v>
      </c>
      <c r="AI31" s="7">
        <v>3</v>
      </c>
      <c r="AJ31" s="10">
        <v>290</v>
      </c>
      <c r="AK31" s="7">
        <v>0</v>
      </c>
      <c r="AL31" s="7">
        <v>0</v>
      </c>
      <c r="AM31" s="7">
        <v>2</v>
      </c>
      <c r="AN31" s="11">
        <v>0.66669999999999996</v>
      </c>
      <c r="AO31" s="11">
        <v>0.33329999999999999</v>
      </c>
      <c r="AP31" s="7">
        <v>1</v>
      </c>
      <c r="AQ31" s="7">
        <v>0</v>
      </c>
      <c r="AR31" s="7">
        <v>5</v>
      </c>
      <c r="AS31" s="7">
        <v>0</v>
      </c>
      <c r="AT31" s="7">
        <v>0</v>
      </c>
      <c r="AU31" s="7">
        <v>1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12">
        <v>118.5</v>
      </c>
      <c r="BB31" s="10">
        <v>33.200000000000003</v>
      </c>
      <c r="BC31" s="1">
        <v>0.53</v>
      </c>
      <c r="BD31" s="1">
        <v>0.48099999999999998</v>
      </c>
      <c r="BE31" s="2">
        <f t="shared" si="0"/>
        <v>152.71099999999998</v>
      </c>
      <c r="BF31">
        <v>0</v>
      </c>
    </row>
    <row r="32" spans="1:58" x14ac:dyDescent="0.2">
      <c r="A32" s="3" t="s">
        <v>117</v>
      </c>
      <c r="B32" s="3" t="s">
        <v>118</v>
      </c>
      <c r="C32" s="4">
        <v>0.51849999999999996</v>
      </c>
      <c r="D32" s="5">
        <v>13048449</v>
      </c>
      <c r="E32" s="6">
        <v>0.55000000000000004</v>
      </c>
      <c r="F32" s="6">
        <v>0.76</v>
      </c>
      <c r="G32" s="7">
        <v>0</v>
      </c>
      <c r="H32" s="7">
        <v>0</v>
      </c>
      <c r="I32" s="7">
        <v>1</v>
      </c>
      <c r="J32" s="7">
        <v>2017</v>
      </c>
      <c r="K32" s="7">
        <v>23</v>
      </c>
      <c r="L32" s="7">
        <v>39</v>
      </c>
      <c r="M32" s="8">
        <v>0.42499999999999999</v>
      </c>
      <c r="N32" s="8">
        <v>0.08</v>
      </c>
      <c r="O32" s="6">
        <f>LOG(Tabelle13[[#This Row],[funds_raised_usd]])</f>
        <v>7.0378271788091791</v>
      </c>
      <c r="P32" s="9">
        <v>10910061</v>
      </c>
      <c r="Q32" s="7">
        <v>1</v>
      </c>
      <c r="R32" s="7">
        <v>1</v>
      </c>
      <c r="S32" s="7">
        <v>0</v>
      </c>
      <c r="T32" s="7">
        <v>0</v>
      </c>
      <c r="U32" s="7">
        <v>0</v>
      </c>
      <c r="V32" s="7">
        <v>1</v>
      </c>
      <c r="W32" s="7">
        <v>0</v>
      </c>
      <c r="X32" s="3">
        <v>0</v>
      </c>
      <c r="Y32" s="7">
        <v>0</v>
      </c>
      <c r="Z32" s="7">
        <v>0</v>
      </c>
      <c r="AA32" s="7">
        <v>1</v>
      </c>
      <c r="AB32" s="7">
        <v>0</v>
      </c>
      <c r="AC32" s="7">
        <v>0</v>
      </c>
      <c r="AD32" s="7">
        <v>0</v>
      </c>
      <c r="AE32" s="7">
        <v>0</v>
      </c>
      <c r="AF32" s="7">
        <v>1</v>
      </c>
      <c r="AG32" s="7">
        <v>1</v>
      </c>
      <c r="AH32" s="7">
        <v>2</v>
      </c>
      <c r="AI32" s="7">
        <v>5</v>
      </c>
      <c r="AJ32" s="10">
        <v>221.2</v>
      </c>
      <c r="AK32" s="7">
        <v>0</v>
      </c>
      <c r="AL32" s="7">
        <v>0</v>
      </c>
      <c r="AM32" s="7">
        <v>4</v>
      </c>
      <c r="AN32" s="11">
        <v>0.6</v>
      </c>
      <c r="AO32" s="11">
        <v>0.4</v>
      </c>
      <c r="AP32" s="7">
        <v>1</v>
      </c>
      <c r="AQ32" s="7">
        <v>1</v>
      </c>
      <c r="AR32" s="7">
        <v>7</v>
      </c>
      <c r="AS32" s="7">
        <v>1</v>
      </c>
      <c r="AT32" s="7">
        <v>0</v>
      </c>
      <c r="AU32" s="7">
        <v>1</v>
      </c>
      <c r="AV32" s="7">
        <v>0</v>
      </c>
      <c r="AW32" s="7">
        <v>0</v>
      </c>
      <c r="AX32" s="7">
        <v>0</v>
      </c>
      <c r="AY32" s="7">
        <v>1</v>
      </c>
      <c r="AZ32" s="7">
        <v>40</v>
      </c>
      <c r="BA32" s="12">
        <v>105.1</v>
      </c>
      <c r="BB32" s="10">
        <v>14.59</v>
      </c>
      <c r="BC32" s="1">
        <v>0</v>
      </c>
      <c r="BD32" s="1">
        <v>9.1999999999999998E-2</v>
      </c>
      <c r="BE32" s="2">
        <f t="shared" si="0"/>
        <v>119.782</v>
      </c>
      <c r="BF32">
        <f>LOG(Tabelle13[[#This Row],[ico_duration_days]])</f>
        <v>1.3617278360175928</v>
      </c>
    </row>
    <row r="33" spans="1:58" x14ac:dyDescent="0.2">
      <c r="A33" s="3" t="s">
        <v>119</v>
      </c>
      <c r="B33" s="3" t="s">
        <v>120</v>
      </c>
      <c r="C33" s="4"/>
      <c r="D33" s="5"/>
      <c r="E33" s="6"/>
      <c r="F33" s="6"/>
      <c r="G33" s="7">
        <v>0</v>
      </c>
      <c r="H33" s="7">
        <v>0</v>
      </c>
      <c r="I33" s="7">
        <v>1</v>
      </c>
      <c r="J33" s="7">
        <v>2017</v>
      </c>
      <c r="K33" s="7">
        <v>7</v>
      </c>
      <c r="L33" s="7">
        <v>85</v>
      </c>
      <c r="M33" s="8">
        <v>0.48330000000000001</v>
      </c>
      <c r="N33" s="8">
        <v>0.16</v>
      </c>
      <c r="O33" s="6">
        <f>LOG(Tabelle13[[#This Row],[funds_raised_usd]])</f>
        <v>7.0259398819016008</v>
      </c>
      <c r="P33" s="9">
        <v>10615486</v>
      </c>
      <c r="Q33" s="7">
        <v>1</v>
      </c>
      <c r="R33" s="7">
        <v>0</v>
      </c>
      <c r="S33" s="7">
        <v>1</v>
      </c>
      <c r="T33" s="7">
        <v>0</v>
      </c>
      <c r="U33" s="7">
        <v>0</v>
      </c>
      <c r="V33" s="7">
        <v>0</v>
      </c>
      <c r="W33" s="7">
        <v>0</v>
      </c>
      <c r="X33" s="3">
        <v>0</v>
      </c>
      <c r="Y33" s="7">
        <v>1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2</v>
      </c>
      <c r="AG33" s="7">
        <v>1</v>
      </c>
      <c r="AH33" s="7">
        <v>1</v>
      </c>
      <c r="AI33" s="7">
        <v>15</v>
      </c>
      <c r="AJ33" s="10">
        <v>0</v>
      </c>
      <c r="AK33" s="7">
        <v>0</v>
      </c>
      <c r="AL33" s="7">
        <v>0</v>
      </c>
      <c r="AM33" s="7">
        <v>1</v>
      </c>
      <c r="AN33" s="11">
        <v>0.4667</v>
      </c>
      <c r="AO33" s="11">
        <v>0.5333</v>
      </c>
      <c r="AP33" s="7">
        <v>1</v>
      </c>
      <c r="AQ33" s="7">
        <v>1</v>
      </c>
      <c r="AR33" s="7">
        <v>3</v>
      </c>
      <c r="AS33" s="7">
        <v>1</v>
      </c>
      <c r="AT33" s="7">
        <v>1</v>
      </c>
      <c r="AU33" s="7">
        <v>0</v>
      </c>
      <c r="AV33" s="7">
        <v>0</v>
      </c>
      <c r="AW33" s="7">
        <v>1</v>
      </c>
      <c r="AX33" s="7">
        <v>0</v>
      </c>
      <c r="AY33" s="7">
        <v>1</v>
      </c>
      <c r="AZ33" s="7">
        <v>34</v>
      </c>
      <c r="BA33" s="12">
        <v>86.2</v>
      </c>
      <c r="BB33" s="10">
        <v>2.94</v>
      </c>
      <c r="BC33" s="1">
        <v>0</v>
      </c>
      <c r="BD33" s="1">
        <v>0.105</v>
      </c>
      <c r="BE33" s="2">
        <f t="shared" si="0"/>
        <v>89.245000000000005</v>
      </c>
      <c r="BF33">
        <v>0</v>
      </c>
    </row>
    <row r="34" spans="1:58" x14ac:dyDescent="0.2">
      <c r="A34" s="3" t="s">
        <v>123</v>
      </c>
      <c r="B34" s="3" t="s">
        <v>124</v>
      </c>
      <c r="C34" s="4">
        <v>0.46160000000000001</v>
      </c>
      <c r="D34" s="5">
        <v>10629400</v>
      </c>
      <c r="E34" s="6">
        <v>1.04</v>
      </c>
      <c r="F34" s="6">
        <v>0.21</v>
      </c>
      <c r="G34" s="7">
        <v>0</v>
      </c>
      <c r="H34" s="7">
        <v>0</v>
      </c>
      <c r="I34" s="7">
        <v>1</v>
      </c>
      <c r="J34" s="7">
        <v>2017</v>
      </c>
      <c r="K34" s="7">
        <v>0</v>
      </c>
      <c r="L34" s="7">
        <v>115</v>
      </c>
      <c r="M34" s="8">
        <v>1</v>
      </c>
      <c r="N34" s="8">
        <v>0</v>
      </c>
      <c r="O34" s="6">
        <f>LOG(Tabelle13[[#This Row],[funds_raised_usd]])</f>
        <v>7.0082054231041928</v>
      </c>
      <c r="P34" s="9">
        <v>10190733</v>
      </c>
      <c r="Q34" s="7">
        <v>0</v>
      </c>
      <c r="R34" s="7">
        <v>1</v>
      </c>
      <c r="S34" s="7">
        <v>0</v>
      </c>
      <c r="T34" s="7">
        <v>0</v>
      </c>
      <c r="U34" s="7">
        <v>1</v>
      </c>
      <c r="V34" s="7">
        <v>0</v>
      </c>
      <c r="W34" s="7">
        <v>0</v>
      </c>
      <c r="X34" s="3">
        <v>0</v>
      </c>
      <c r="Y34" s="7">
        <v>0</v>
      </c>
      <c r="Z34" s="7">
        <v>1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2</v>
      </c>
      <c r="AH34" s="7">
        <v>0</v>
      </c>
      <c r="AI34" s="7">
        <v>5</v>
      </c>
      <c r="AJ34" s="10">
        <v>500</v>
      </c>
      <c r="AK34" s="7">
        <v>0</v>
      </c>
      <c r="AL34" s="7">
        <v>0</v>
      </c>
      <c r="AM34" s="7">
        <v>1</v>
      </c>
      <c r="AN34" s="11">
        <v>0</v>
      </c>
      <c r="AO34" s="11">
        <v>1</v>
      </c>
      <c r="AP34" s="7">
        <v>1</v>
      </c>
      <c r="AQ34" s="7">
        <v>1</v>
      </c>
      <c r="AR34" s="7">
        <v>14</v>
      </c>
      <c r="AS34" s="7">
        <v>17</v>
      </c>
      <c r="AT34" s="7">
        <v>17</v>
      </c>
      <c r="AU34" s="7">
        <v>1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12">
        <v>35.799999999999997</v>
      </c>
      <c r="BB34" s="10">
        <v>4.5199999999999996</v>
      </c>
      <c r="BC34" s="1">
        <v>3.99</v>
      </c>
      <c r="BD34" s="1">
        <v>2.0939999999999999</v>
      </c>
      <c r="BE34" s="2">
        <f t="shared" si="0"/>
        <v>46.403999999999996</v>
      </c>
      <c r="BF34">
        <v>0</v>
      </c>
    </row>
    <row r="35" spans="1:58" x14ac:dyDescent="0.2">
      <c r="A35" s="3" t="s">
        <v>125</v>
      </c>
      <c r="B35" s="3" t="s">
        <v>126</v>
      </c>
      <c r="C35" s="4">
        <v>1.7161999999999999</v>
      </c>
      <c r="D35" s="5">
        <v>17077550</v>
      </c>
      <c r="E35" s="6">
        <v>1.8</v>
      </c>
      <c r="F35" s="6">
        <v>2.2599999999999998</v>
      </c>
      <c r="G35" s="7">
        <v>0</v>
      </c>
      <c r="H35" s="7">
        <v>0</v>
      </c>
      <c r="I35" s="7">
        <v>1</v>
      </c>
      <c r="J35" s="7">
        <v>2017</v>
      </c>
      <c r="K35" s="7">
        <v>3</v>
      </c>
      <c r="L35" s="7">
        <v>30</v>
      </c>
      <c r="M35" s="8">
        <v>0.75</v>
      </c>
      <c r="N35" s="8">
        <v>0.15</v>
      </c>
      <c r="O35" s="6">
        <f>LOG(Tabelle13[[#This Row],[funds_raised_usd]])</f>
        <v>7</v>
      </c>
      <c r="P35" s="9">
        <v>10000000</v>
      </c>
      <c r="Q35" s="7">
        <v>1</v>
      </c>
      <c r="R35" s="7">
        <v>1</v>
      </c>
      <c r="S35" s="7">
        <v>0</v>
      </c>
      <c r="T35" s="7">
        <v>0</v>
      </c>
      <c r="U35" s="7">
        <v>1</v>
      </c>
      <c r="V35" s="7">
        <v>0</v>
      </c>
      <c r="W35" s="7">
        <v>0</v>
      </c>
      <c r="X35" s="3">
        <v>0</v>
      </c>
      <c r="Y35" s="7">
        <v>0</v>
      </c>
      <c r="Z35" s="7">
        <v>1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2</v>
      </c>
      <c r="AH35" s="7">
        <v>1</v>
      </c>
      <c r="AI35" s="7">
        <v>8</v>
      </c>
      <c r="AJ35" s="10">
        <v>363.75</v>
      </c>
      <c r="AK35" s="7">
        <v>1</v>
      </c>
      <c r="AL35" s="7">
        <v>0</v>
      </c>
      <c r="AM35" s="7">
        <v>2</v>
      </c>
      <c r="AN35" s="11">
        <v>0.625</v>
      </c>
      <c r="AO35" s="11">
        <v>0.375</v>
      </c>
      <c r="AP35" s="7">
        <v>1</v>
      </c>
      <c r="AQ35" s="7">
        <v>1</v>
      </c>
      <c r="AR35" s="7">
        <v>3</v>
      </c>
      <c r="AS35" s="7">
        <v>0</v>
      </c>
      <c r="AT35" s="7">
        <v>0</v>
      </c>
      <c r="AU35" s="7"/>
      <c r="AV35" s="7"/>
      <c r="AW35" s="7"/>
      <c r="AX35" s="7">
        <v>0</v>
      </c>
      <c r="AY35" s="7">
        <v>1</v>
      </c>
      <c r="AZ35" s="7">
        <v>28</v>
      </c>
      <c r="BA35" s="12">
        <v>0</v>
      </c>
      <c r="BB35" s="10">
        <v>2.41</v>
      </c>
      <c r="BC35" s="1">
        <v>7.766</v>
      </c>
      <c r="BD35" s="1">
        <v>0.56100000000000005</v>
      </c>
      <c r="BE35" s="2">
        <f t="shared" si="0"/>
        <v>10.737</v>
      </c>
      <c r="BF35">
        <f>LOG(Tabelle13[[#This Row],[ico_duration_days]])</f>
        <v>0.47712125471966244</v>
      </c>
    </row>
    <row r="36" spans="1:58" x14ac:dyDescent="0.2">
      <c r="A36" s="3" t="s">
        <v>127</v>
      </c>
      <c r="B36" s="3" t="s">
        <v>128</v>
      </c>
      <c r="C36" s="4">
        <v>1.2419</v>
      </c>
      <c r="D36" s="5">
        <v>17081820</v>
      </c>
      <c r="E36" s="6">
        <v>1.41</v>
      </c>
      <c r="F36" s="6">
        <v>1.78</v>
      </c>
      <c r="G36" s="7">
        <v>0</v>
      </c>
      <c r="H36" s="7">
        <v>0</v>
      </c>
      <c r="I36" s="7">
        <v>1</v>
      </c>
      <c r="J36" s="7">
        <v>2017</v>
      </c>
      <c r="K36" s="7">
        <v>0</v>
      </c>
      <c r="L36" s="7">
        <v>38</v>
      </c>
      <c r="M36" s="8">
        <v>0.5</v>
      </c>
      <c r="N36" s="8">
        <v>0.4</v>
      </c>
      <c r="O36" s="6">
        <f>LOG(Tabelle13[[#This Row],[funds_raised_usd]])</f>
        <v>7</v>
      </c>
      <c r="P36" s="9">
        <v>10000000</v>
      </c>
      <c r="Q36" s="7">
        <v>0</v>
      </c>
      <c r="R36" s="7">
        <v>1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3">
        <v>1</v>
      </c>
      <c r="Y36" s="7">
        <v>0</v>
      </c>
      <c r="Z36" s="7">
        <v>1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1</v>
      </c>
      <c r="AG36" s="7">
        <v>1</v>
      </c>
      <c r="AH36" s="7">
        <v>1</v>
      </c>
      <c r="AI36" s="7">
        <v>12</v>
      </c>
      <c r="AJ36" s="10">
        <v>385.67</v>
      </c>
      <c r="AK36" s="7">
        <v>0</v>
      </c>
      <c r="AL36" s="7">
        <v>0</v>
      </c>
      <c r="AM36" s="7">
        <v>1</v>
      </c>
      <c r="AN36" s="11">
        <v>0.41670000000000001</v>
      </c>
      <c r="AO36" s="11">
        <v>0.58330000000000004</v>
      </c>
      <c r="AP36" s="7">
        <v>1</v>
      </c>
      <c r="AQ36" s="7">
        <v>1</v>
      </c>
      <c r="AR36" s="7">
        <v>11</v>
      </c>
      <c r="AS36" s="7">
        <v>6</v>
      </c>
      <c r="AT36" s="7">
        <v>6</v>
      </c>
      <c r="AU36" s="7">
        <v>1</v>
      </c>
      <c r="AV36" s="7">
        <v>0</v>
      </c>
      <c r="AW36" s="7">
        <v>0</v>
      </c>
      <c r="AX36" s="7">
        <v>1</v>
      </c>
      <c r="AY36" s="7">
        <v>1</v>
      </c>
      <c r="AZ36" s="7">
        <v>19</v>
      </c>
      <c r="BA36" s="12">
        <v>0</v>
      </c>
      <c r="BB36" s="10">
        <v>0.88</v>
      </c>
      <c r="BC36" s="1">
        <v>5.2869999999999999</v>
      </c>
      <c r="BD36" s="1">
        <v>0.24199999999999999</v>
      </c>
      <c r="BE36" s="2">
        <f t="shared" si="0"/>
        <v>6.4089999999999998</v>
      </c>
      <c r="BF36">
        <v>0</v>
      </c>
    </row>
    <row r="37" spans="1:58" x14ac:dyDescent="0.2">
      <c r="A37" s="3" t="s">
        <v>131</v>
      </c>
      <c r="B37" s="3" t="s">
        <v>132</v>
      </c>
      <c r="C37" s="4">
        <v>1.3934</v>
      </c>
      <c r="D37" s="5">
        <v>23532737</v>
      </c>
      <c r="E37" s="6">
        <v>2.87</v>
      </c>
      <c r="F37" s="6">
        <v>0.82</v>
      </c>
      <c r="G37" s="7">
        <v>0</v>
      </c>
      <c r="H37" s="7">
        <v>0</v>
      </c>
      <c r="I37" s="7">
        <v>1</v>
      </c>
      <c r="J37" s="7">
        <v>2017</v>
      </c>
      <c r="K37" s="7">
        <v>32</v>
      </c>
      <c r="L37" s="7">
        <v>97</v>
      </c>
      <c r="M37" s="8">
        <v>1</v>
      </c>
      <c r="N37" s="8">
        <v>0</v>
      </c>
      <c r="O37" s="6">
        <f>LOG(Tabelle13[[#This Row],[funds_raised_usd]])</f>
        <v>6.9150082131939072</v>
      </c>
      <c r="P37" s="9">
        <v>8222582</v>
      </c>
      <c r="Q37" s="7">
        <v>1</v>
      </c>
      <c r="R37" s="7">
        <v>1</v>
      </c>
      <c r="S37" s="7">
        <v>0</v>
      </c>
      <c r="T37" s="7">
        <v>0</v>
      </c>
      <c r="U37" s="7">
        <v>1</v>
      </c>
      <c r="V37" s="7">
        <v>0</v>
      </c>
      <c r="W37" s="7">
        <v>0</v>
      </c>
      <c r="X37" s="3">
        <v>0</v>
      </c>
      <c r="Y37" s="7">
        <v>0</v>
      </c>
      <c r="Z37" s="7">
        <v>1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2</v>
      </c>
      <c r="AH37" s="7">
        <v>0</v>
      </c>
      <c r="AI37" s="7">
        <v>7</v>
      </c>
      <c r="AJ37" s="10">
        <v>357.14</v>
      </c>
      <c r="AK37" s="7">
        <v>1</v>
      </c>
      <c r="AL37" s="7">
        <v>0</v>
      </c>
      <c r="AM37" s="7">
        <v>2</v>
      </c>
      <c r="AN37" s="11">
        <v>0.1429</v>
      </c>
      <c r="AO37" s="11">
        <v>0.57140000000000002</v>
      </c>
      <c r="AP37" s="7">
        <v>1</v>
      </c>
      <c r="AQ37" s="7">
        <v>1</v>
      </c>
      <c r="AR37" s="7">
        <v>14</v>
      </c>
      <c r="AS37" s="7">
        <v>12</v>
      </c>
      <c r="AT37" s="7">
        <v>12</v>
      </c>
      <c r="AU37" s="7">
        <v>1</v>
      </c>
      <c r="AV37" s="7">
        <v>0</v>
      </c>
      <c r="AW37" s="7">
        <v>0</v>
      </c>
      <c r="AX37" s="7">
        <v>1</v>
      </c>
      <c r="AY37" s="7">
        <v>1</v>
      </c>
      <c r="AZ37" s="7">
        <v>21</v>
      </c>
      <c r="BA37" s="12">
        <v>137.69999999999999</v>
      </c>
      <c r="BB37" s="10">
        <v>5.13</v>
      </c>
      <c r="BC37" s="1">
        <v>6.1340000000000003</v>
      </c>
      <c r="BD37" s="1">
        <v>3.6560000000000001</v>
      </c>
      <c r="BE37" s="2">
        <f t="shared" si="0"/>
        <v>152.62</v>
      </c>
      <c r="BF37">
        <f>LOG(Tabelle13[[#This Row],[ico_duration_days]])</f>
        <v>1.505149978319906</v>
      </c>
    </row>
    <row r="38" spans="1:58" x14ac:dyDescent="0.2">
      <c r="A38" s="3" t="s">
        <v>133</v>
      </c>
      <c r="B38" s="3" t="s">
        <v>134</v>
      </c>
      <c r="C38" s="4">
        <v>0.67249999999999999</v>
      </c>
      <c r="D38" s="5">
        <v>5635905</v>
      </c>
      <c r="E38" s="6">
        <v>0.72</v>
      </c>
      <c r="F38" s="6">
        <v>0.83</v>
      </c>
      <c r="G38" s="7">
        <v>0</v>
      </c>
      <c r="H38" s="7">
        <v>0</v>
      </c>
      <c r="I38" s="7">
        <v>1</v>
      </c>
      <c r="J38" s="7">
        <v>2017</v>
      </c>
      <c r="K38" s="7">
        <v>31</v>
      </c>
      <c r="L38" s="7">
        <v>37</v>
      </c>
      <c r="M38" s="8">
        <v>1</v>
      </c>
      <c r="N38" s="8">
        <v>0</v>
      </c>
      <c r="O38" s="6">
        <f>LOG(Tabelle13[[#This Row],[funds_raised_usd]])</f>
        <v>6.8915685094541566</v>
      </c>
      <c r="P38" s="9">
        <v>7790557</v>
      </c>
      <c r="Q38" s="7">
        <v>1</v>
      </c>
      <c r="R38" s="7">
        <v>1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3">
        <v>0</v>
      </c>
      <c r="Y38" s="7">
        <v>1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2</v>
      </c>
      <c r="AG38" s="7">
        <v>0</v>
      </c>
      <c r="AH38" s="7">
        <v>2</v>
      </c>
      <c r="AI38" s="7">
        <v>4</v>
      </c>
      <c r="AJ38" s="10">
        <v>152</v>
      </c>
      <c r="AK38" s="7">
        <v>0</v>
      </c>
      <c r="AL38" s="7">
        <v>0</v>
      </c>
      <c r="AM38" s="7">
        <v>1</v>
      </c>
      <c r="AN38" s="11">
        <v>0.75</v>
      </c>
      <c r="AO38" s="11">
        <v>0.25</v>
      </c>
      <c r="AP38" s="7">
        <v>1</v>
      </c>
      <c r="AQ38" s="7">
        <v>1</v>
      </c>
      <c r="AR38" s="7">
        <v>2</v>
      </c>
      <c r="AS38" s="7">
        <v>0</v>
      </c>
      <c r="AT38" s="7">
        <v>0</v>
      </c>
      <c r="AU38" s="7"/>
      <c r="AV38" s="7"/>
      <c r="AW38" s="7"/>
      <c r="AX38" s="7">
        <v>1</v>
      </c>
      <c r="AY38" s="7">
        <v>1</v>
      </c>
      <c r="AZ38" s="7">
        <v>17</v>
      </c>
      <c r="BA38" s="12">
        <v>75.3</v>
      </c>
      <c r="BB38" s="10">
        <v>1.5</v>
      </c>
      <c r="BC38" s="1">
        <v>5.782</v>
      </c>
      <c r="BD38" s="1">
        <v>2.8740000000000001</v>
      </c>
      <c r="BE38" s="2">
        <f t="shared" si="0"/>
        <v>85.455999999999989</v>
      </c>
      <c r="BF38">
        <v>0</v>
      </c>
    </row>
    <row r="39" spans="1:58" x14ac:dyDescent="0.2">
      <c r="A39" s="3" t="s">
        <v>137</v>
      </c>
      <c r="B39" s="3" t="s">
        <v>138</v>
      </c>
      <c r="C39" s="4"/>
      <c r="D39" s="5"/>
      <c r="E39" s="6"/>
      <c r="F39" s="6"/>
      <c r="G39" s="7">
        <v>0</v>
      </c>
      <c r="H39" s="7">
        <v>0</v>
      </c>
      <c r="I39" s="7">
        <v>1</v>
      </c>
      <c r="J39" s="7">
        <v>2017</v>
      </c>
      <c r="K39" s="7">
        <v>0</v>
      </c>
      <c r="L39" s="7">
        <v>38</v>
      </c>
      <c r="M39" s="8">
        <v>0.8</v>
      </c>
      <c r="N39" s="8">
        <v>0.2</v>
      </c>
      <c r="O39" s="6">
        <f>LOG(Tabelle13[[#This Row],[funds_raised_usd]])</f>
        <v>6.8816590145287462</v>
      </c>
      <c r="P39" s="9">
        <v>7614809</v>
      </c>
      <c r="Q39" s="7">
        <v>1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3">
        <v>0</v>
      </c>
      <c r="Y39" s="7">
        <v>0</v>
      </c>
      <c r="Z39" s="7">
        <v>1</v>
      </c>
      <c r="AA39" s="7">
        <v>1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1</v>
      </c>
      <c r="AH39" s="7">
        <v>0</v>
      </c>
      <c r="AI39" s="7">
        <v>1</v>
      </c>
      <c r="AJ39" s="10">
        <v>0</v>
      </c>
      <c r="AK39" s="7">
        <v>1</v>
      </c>
      <c r="AL39" s="7">
        <v>0</v>
      </c>
      <c r="AM39" s="7">
        <v>1</v>
      </c>
      <c r="AN39" s="11">
        <v>0</v>
      </c>
      <c r="AO39" s="11">
        <v>1</v>
      </c>
      <c r="AP39" s="7">
        <v>1</v>
      </c>
      <c r="AQ39" s="7">
        <v>1</v>
      </c>
      <c r="AR39" s="7">
        <v>0</v>
      </c>
      <c r="AS39" s="7">
        <v>2</v>
      </c>
      <c r="AT39" s="7">
        <v>2</v>
      </c>
      <c r="AU39" s="7">
        <v>0</v>
      </c>
      <c r="AV39" s="7">
        <v>1</v>
      </c>
      <c r="AW39" s="7">
        <v>0</v>
      </c>
      <c r="AX39" s="7">
        <v>0</v>
      </c>
      <c r="AY39" s="7">
        <v>1</v>
      </c>
      <c r="AZ39" s="7">
        <v>18</v>
      </c>
      <c r="BA39" s="12">
        <v>13</v>
      </c>
      <c r="BB39" s="10">
        <v>1.32</v>
      </c>
      <c r="BC39" s="1">
        <v>0.59099999999999997</v>
      </c>
      <c r="BD39" s="1">
        <v>0</v>
      </c>
      <c r="BE39" s="2">
        <f t="shared" si="0"/>
        <v>14.911</v>
      </c>
      <c r="BF39">
        <v>0</v>
      </c>
    </row>
    <row r="40" spans="1:58" x14ac:dyDescent="0.2">
      <c r="A40" s="3" t="s">
        <v>139</v>
      </c>
      <c r="B40" s="3" t="s">
        <v>140</v>
      </c>
      <c r="C40" s="4">
        <v>25.6587</v>
      </c>
      <c r="D40" s="5">
        <v>10475290</v>
      </c>
      <c r="E40" s="6">
        <v>28.11</v>
      </c>
      <c r="F40" s="6">
        <v>28.17</v>
      </c>
      <c r="G40" s="7">
        <v>0</v>
      </c>
      <c r="H40" s="7">
        <v>0</v>
      </c>
      <c r="I40" s="7">
        <v>1</v>
      </c>
      <c r="J40" s="7">
        <v>2017</v>
      </c>
      <c r="K40" s="7">
        <v>3</v>
      </c>
      <c r="L40" s="7">
        <v>61</v>
      </c>
      <c r="M40" s="8">
        <v>0.7</v>
      </c>
      <c r="N40" s="8">
        <v>0.1</v>
      </c>
      <c r="O40" s="6">
        <f>LOG(Tabelle13[[#This Row],[funds_raised_usd]])</f>
        <v>6.8585765950742319</v>
      </c>
      <c r="P40" s="9">
        <v>7220655</v>
      </c>
      <c r="Q40" s="7">
        <v>0</v>
      </c>
      <c r="R40" s="7">
        <v>1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3">
        <v>0</v>
      </c>
      <c r="Y40" s="7">
        <v>0</v>
      </c>
      <c r="Z40" s="7">
        <v>1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1</v>
      </c>
      <c r="AG40" s="7">
        <v>0</v>
      </c>
      <c r="AH40" s="7">
        <v>2</v>
      </c>
      <c r="AI40" s="7">
        <v>7</v>
      </c>
      <c r="AJ40" s="10">
        <v>500</v>
      </c>
      <c r="AK40" s="7">
        <v>0</v>
      </c>
      <c r="AL40" s="7">
        <v>0</v>
      </c>
      <c r="AM40" s="7">
        <v>1</v>
      </c>
      <c r="AN40" s="11">
        <v>0.57140000000000002</v>
      </c>
      <c r="AO40" s="11">
        <v>0.42859999999999998</v>
      </c>
      <c r="AP40" s="7">
        <v>1</v>
      </c>
      <c r="AQ40" s="7">
        <v>1</v>
      </c>
      <c r="AR40" s="7">
        <v>4</v>
      </c>
      <c r="AS40" s="7">
        <v>8</v>
      </c>
      <c r="AT40" s="7">
        <v>8</v>
      </c>
      <c r="AU40" s="7">
        <v>1</v>
      </c>
      <c r="AV40" s="7">
        <v>0</v>
      </c>
      <c r="AW40" s="7">
        <v>0</v>
      </c>
      <c r="AX40" s="7">
        <v>0</v>
      </c>
      <c r="AY40" s="7">
        <v>1</v>
      </c>
      <c r="AZ40" s="7">
        <v>43</v>
      </c>
      <c r="BA40" s="12">
        <v>63.2</v>
      </c>
      <c r="BB40" s="10">
        <v>7.04</v>
      </c>
      <c r="BC40" s="1">
        <v>0</v>
      </c>
      <c r="BD40" s="1">
        <v>8.9909999999999997</v>
      </c>
      <c r="BE40" s="2">
        <f t="shared" si="0"/>
        <v>79.231000000000009</v>
      </c>
      <c r="BF40">
        <v>0</v>
      </c>
    </row>
    <row r="41" spans="1:58" x14ac:dyDescent="0.2">
      <c r="A41" s="3" t="s">
        <v>141</v>
      </c>
      <c r="B41" s="3" t="s">
        <v>142</v>
      </c>
      <c r="C41" s="4">
        <v>0</v>
      </c>
      <c r="D41" s="5">
        <v>3038075</v>
      </c>
      <c r="E41" s="6">
        <v>0</v>
      </c>
      <c r="F41" s="6">
        <v>0</v>
      </c>
      <c r="G41" s="7">
        <v>0</v>
      </c>
      <c r="H41" s="7">
        <v>0</v>
      </c>
      <c r="I41" s="7">
        <v>1</v>
      </c>
      <c r="J41" s="7">
        <v>2017</v>
      </c>
      <c r="K41" s="7">
        <v>29</v>
      </c>
      <c r="L41" s="7">
        <v>55</v>
      </c>
      <c r="M41" s="8">
        <v>1</v>
      </c>
      <c r="N41" s="8">
        <v>0</v>
      </c>
      <c r="O41" s="6">
        <f>LOG(Tabelle13[[#This Row],[funds_raised_usd]])</f>
        <v>6.8450980400142569</v>
      </c>
      <c r="P41" s="9">
        <v>7000000</v>
      </c>
      <c r="Q41" s="7">
        <v>1</v>
      </c>
      <c r="R41" s="7">
        <v>1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3">
        <v>0</v>
      </c>
      <c r="Y41" s="7">
        <v>0</v>
      </c>
      <c r="Z41" s="7">
        <v>0</v>
      </c>
      <c r="AA41" s="7">
        <v>1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2</v>
      </c>
      <c r="AH41" s="7">
        <v>0</v>
      </c>
      <c r="AI41" s="7">
        <v>6</v>
      </c>
      <c r="AJ41" s="10">
        <v>0</v>
      </c>
      <c r="AK41" s="7">
        <v>1</v>
      </c>
      <c r="AL41" s="7">
        <v>0</v>
      </c>
      <c r="AM41" s="7">
        <v>1</v>
      </c>
      <c r="AN41" s="11">
        <v>0</v>
      </c>
      <c r="AO41" s="11">
        <v>1</v>
      </c>
      <c r="AP41" s="7">
        <v>1</v>
      </c>
      <c r="AQ41" s="7">
        <v>1</v>
      </c>
      <c r="AR41" s="7">
        <v>0</v>
      </c>
      <c r="AS41" s="7">
        <v>0</v>
      </c>
      <c r="AT41" s="7">
        <v>0</v>
      </c>
      <c r="AU41" s="7">
        <v>0</v>
      </c>
      <c r="AV41" s="7">
        <v>1</v>
      </c>
      <c r="AW41" s="7">
        <v>0</v>
      </c>
      <c r="AX41" s="7">
        <v>0</v>
      </c>
      <c r="AY41" s="7">
        <v>1</v>
      </c>
      <c r="AZ41" s="7">
        <v>28</v>
      </c>
      <c r="BA41" s="12">
        <v>82.8</v>
      </c>
      <c r="BB41" s="10">
        <v>5.34</v>
      </c>
      <c r="BC41" s="1">
        <v>4.9790000000000001</v>
      </c>
      <c r="BD41" s="1">
        <v>9.8949999999999996</v>
      </c>
      <c r="BE41" s="2">
        <f t="shared" si="0"/>
        <v>103.014</v>
      </c>
      <c r="BF41">
        <v>0</v>
      </c>
    </row>
    <row r="42" spans="1:58" x14ac:dyDescent="0.2">
      <c r="A42" s="3" t="s">
        <v>143</v>
      </c>
      <c r="B42" s="3" t="s">
        <v>144</v>
      </c>
      <c r="C42" s="4">
        <v>0.17180000000000001</v>
      </c>
      <c r="D42" s="5">
        <v>25746622</v>
      </c>
      <c r="E42" s="6">
        <v>0.36</v>
      </c>
      <c r="F42" s="6">
        <v>0.09</v>
      </c>
      <c r="G42" s="7">
        <v>0</v>
      </c>
      <c r="H42" s="7">
        <v>0</v>
      </c>
      <c r="I42" s="7">
        <v>1</v>
      </c>
      <c r="J42" s="7">
        <v>2017</v>
      </c>
      <c r="K42" s="7">
        <v>21</v>
      </c>
      <c r="L42" s="7">
        <v>98</v>
      </c>
      <c r="M42" s="8">
        <v>0.86</v>
      </c>
      <c r="N42" s="8"/>
      <c r="O42" s="6">
        <f>LOG(Tabelle13[[#This Row],[funds_raised_usd]])</f>
        <v>6.8344565648784688</v>
      </c>
      <c r="P42" s="9">
        <v>6830564</v>
      </c>
      <c r="Q42" s="7">
        <v>1</v>
      </c>
      <c r="R42" s="7">
        <v>1</v>
      </c>
      <c r="S42" s="7">
        <v>0</v>
      </c>
      <c r="T42" s="7">
        <v>0</v>
      </c>
      <c r="U42" s="7">
        <v>1</v>
      </c>
      <c r="V42" s="7">
        <v>0</v>
      </c>
      <c r="W42" s="7">
        <v>0</v>
      </c>
      <c r="X42" s="3">
        <v>0</v>
      </c>
      <c r="Y42" s="7">
        <v>0</v>
      </c>
      <c r="Z42" s="7">
        <v>1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1</v>
      </c>
      <c r="AH42" s="7">
        <v>0</v>
      </c>
      <c r="AI42" s="7">
        <v>6</v>
      </c>
      <c r="AJ42" s="10">
        <v>416.67</v>
      </c>
      <c r="AK42" s="7">
        <v>1</v>
      </c>
      <c r="AL42" s="7">
        <v>0</v>
      </c>
      <c r="AM42" s="7">
        <v>4</v>
      </c>
      <c r="AN42" s="11">
        <v>0</v>
      </c>
      <c r="AO42" s="11">
        <v>0.83330000000000004</v>
      </c>
      <c r="AP42" s="7">
        <v>1</v>
      </c>
      <c r="AQ42" s="7">
        <v>1</v>
      </c>
      <c r="AR42" s="7">
        <v>28</v>
      </c>
      <c r="AS42" s="7">
        <v>16</v>
      </c>
      <c r="AT42" s="7">
        <v>14</v>
      </c>
      <c r="AU42" s="7">
        <v>1</v>
      </c>
      <c r="AV42" s="7">
        <v>0</v>
      </c>
      <c r="AW42" s="7">
        <v>0</v>
      </c>
      <c r="AX42" s="7">
        <v>0</v>
      </c>
      <c r="AY42" s="7">
        <v>1</v>
      </c>
      <c r="AZ42" s="7">
        <v>25</v>
      </c>
      <c r="BA42" s="12">
        <v>156.30000000000001</v>
      </c>
      <c r="BB42" s="10">
        <v>45.97</v>
      </c>
      <c r="BC42" s="1">
        <v>3.3130000000000002</v>
      </c>
      <c r="BD42" s="1">
        <v>0</v>
      </c>
      <c r="BE42" s="2">
        <f t="shared" si="0"/>
        <v>205.583</v>
      </c>
      <c r="BF42">
        <f>LOG(Tabelle13[[#This Row],[ico_duration_days]])</f>
        <v>1.3222192947339193</v>
      </c>
    </row>
    <row r="43" spans="1:58" x14ac:dyDescent="0.2">
      <c r="A43" s="3" t="s">
        <v>152</v>
      </c>
      <c r="B43" s="3" t="s">
        <v>153</v>
      </c>
      <c r="C43" s="4"/>
      <c r="D43" s="5"/>
      <c r="E43" s="6"/>
      <c r="F43" s="6"/>
      <c r="G43" s="7">
        <v>0</v>
      </c>
      <c r="H43" s="7">
        <v>0</v>
      </c>
      <c r="I43" s="7">
        <v>1</v>
      </c>
      <c r="J43" s="7">
        <v>2017</v>
      </c>
      <c r="K43" s="7">
        <v>0</v>
      </c>
      <c r="L43" s="7">
        <v>17</v>
      </c>
      <c r="M43" s="8">
        <v>0.5</v>
      </c>
      <c r="N43" s="8">
        <v>0.1</v>
      </c>
      <c r="O43" s="6">
        <f>LOG(Tabelle13[[#This Row],[funds_raised_usd]])</f>
        <v>6.7826273946182249</v>
      </c>
      <c r="P43" s="9">
        <v>6062160</v>
      </c>
      <c r="Q43" s="7">
        <v>0</v>
      </c>
      <c r="R43" s="7">
        <v>1</v>
      </c>
      <c r="S43" s="7">
        <v>0</v>
      </c>
      <c r="T43" s="7">
        <v>0</v>
      </c>
      <c r="U43" s="7">
        <v>1</v>
      </c>
      <c r="V43" s="7">
        <v>0</v>
      </c>
      <c r="W43" s="7">
        <v>0</v>
      </c>
      <c r="X43" s="3">
        <v>0</v>
      </c>
      <c r="Y43" s="7">
        <v>0</v>
      </c>
      <c r="Z43" s="7">
        <v>1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1</v>
      </c>
      <c r="AH43" s="7">
        <v>0</v>
      </c>
      <c r="AI43" s="7">
        <v>0</v>
      </c>
      <c r="AJ43" s="10">
        <v>0</v>
      </c>
      <c r="AK43" s="7">
        <v>0</v>
      </c>
      <c r="AL43" s="7">
        <v>0</v>
      </c>
      <c r="AM43" s="7">
        <v>0</v>
      </c>
      <c r="AN43" s="11">
        <v>0</v>
      </c>
      <c r="AO43" s="11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/>
      <c r="AV43" s="7"/>
      <c r="AW43" s="7"/>
      <c r="AX43" s="7">
        <v>1</v>
      </c>
      <c r="AY43" s="7">
        <v>1</v>
      </c>
      <c r="AZ43" s="7">
        <v>19</v>
      </c>
      <c r="BA43" s="12">
        <v>147.80000000000001</v>
      </c>
      <c r="BB43" s="10">
        <v>6.69</v>
      </c>
      <c r="BC43" s="1">
        <v>1.3440000000000001</v>
      </c>
      <c r="BD43" s="1">
        <v>0.33600000000000002</v>
      </c>
      <c r="BE43" s="2">
        <f t="shared" si="0"/>
        <v>156.17000000000002</v>
      </c>
      <c r="BF43">
        <v>0</v>
      </c>
    </row>
    <row r="44" spans="1:58" x14ac:dyDescent="0.2">
      <c r="A44" s="3" t="s">
        <v>154</v>
      </c>
      <c r="B44" s="3" t="s">
        <v>68</v>
      </c>
      <c r="C44" s="4">
        <v>4.1768999999999998</v>
      </c>
      <c r="D44" s="5"/>
      <c r="E44" s="6">
        <v>9.82</v>
      </c>
      <c r="F44" s="6">
        <v>2.0099999999999998</v>
      </c>
      <c r="G44" s="7">
        <v>0</v>
      </c>
      <c r="H44" s="7">
        <v>0</v>
      </c>
      <c r="I44" s="7">
        <v>1</v>
      </c>
      <c r="J44" s="7">
        <v>2017</v>
      </c>
      <c r="K44" s="7">
        <v>3</v>
      </c>
      <c r="L44" s="7">
        <v>119</v>
      </c>
      <c r="M44" s="8">
        <v>0.82</v>
      </c>
      <c r="N44" s="8">
        <v>0.17</v>
      </c>
      <c r="O44" s="6">
        <f>LOG(Tabelle13[[#This Row],[funds_raised_usd]])</f>
        <v>6.7677753145166202</v>
      </c>
      <c r="P44" s="9">
        <v>5858350</v>
      </c>
      <c r="Q44" s="7">
        <v>1</v>
      </c>
      <c r="R44" s="7">
        <v>1</v>
      </c>
      <c r="S44" s="7">
        <v>1</v>
      </c>
      <c r="T44" s="7">
        <v>0</v>
      </c>
      <c r="U44" s="7">
        <v>0</v>
      </c>
      <c r="V44" s="7">
        <v>0</v>
      </c>
      <c r="W44" s="7">
        <v>0</v>
      </c>
      <c r="X44" s="3">
        <v>0</v>
      </c>
      <c r="Y44" s="7">
        <v>0</v>
      </c>
      <c r="Z44" s="7">
        <v>1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2</v>
      </c>
      <c r="AG44" s="7">
        <v>1</v>
      </c>
      <c r="AH44" s="7">
        <v>2</v>
      </c>
      <c r="AI44" s="7">
        <v>12</v>
      </c>
      <c r="AJ44" s="10">
        <v>298.92</v>
      </c>
      <c r="AK44" s="7">
        <v>1</v>
      </c>
      <c r="AL44" s="7">
        <v>0</v>
      </c>
      <c r="AM44" s="7">
        <v>7</v>
      </c>
      <c r="AN44" s="11">
        <v>0.5</v>
      </c>
      <c r="AO44" s="11">
        <v>0.5</v>
      </c>
      <c r="AP44" s="7">
        <v>1</v>
      </c>
      <c r="AQ44" s="7">
        <v>1</v>
      </c>
      <c r="AR44" s="7">
        <v>7</v>
      </c>
      <c r="AS44" s="7">
        <v>4</v>
      </c>
      <c r="AT44" s="7">
        <v>0</v>
      </c>
      <c r="AU44" s="7">
        <v>1</v>
      </c>
      <c r="AV44" s="7">
        <v>0</v>
      </c>
      <c r="AW44" s="7">
        <v>0</v>
      </c>
      <c r="AX44" s="7">
        <v>0</v>
      </c>
      <c r="AY44" s="7">
        <v>1</v>
      </c>
      <c r="AZ44" s="7">
        <v>30</v>
      </c>
      <c r="BA44" s="12">
        <v>89.5</v>
      </c>
      <c r="BB44" s="10">
        <v>5.24</v>
      </c>
      <c r="BC44" s="1">
        <v>1.139</v>
      </c>
      <c r="BD44" s="1">
        <v>0.68400000000000005</v>
      </c>
      <c r="BE44" s="2">
        <f t="shared" si="0"/>
        <v>96.562999999999988</v>
      </c>
      <c r="BF44">
        <v>0</v>
      </c>
    </row>
    <row r="45" spans="1:58" x14ac:dyDescent="0.2">
      <c r="A45" s="3" t="s">
        <v>157</v>
      </c>
      <c r="B45" s="3" t="s">
        <v>158</v>
      </c>
      <c r="C45" s="4">
        <v>0</v>
      </c>
      <c r="D45" s="5">
        <v>0</v>
      </c>
      <c r="E45" s="6">
        <v>0</v>
      </c>
      <c r="F45" s="6">
        <v>0</v>
      </c>
      <c r="G45" s="7">
        <v>0</v>
      </c>
      <c r="H45" s="7">
        <v>0</v>
      </c>
      <c r="I45" s="7">
        <v>1</v>
      </c>
      <c r="J45" s="7">
        <v>2017</v>
      </c>
      <c r="K45" s="7">
        <v>36</v>
      </c>
      <c r="L45" s="7">
        <v>64</v>
      </c>
      <c r="M45" s="8">
        <v>0.628</v>
      </c>
      <c r="N45" s="8">
        <v>0.12</v>
      </c>
      <c r="O45" s="6">
        <f>LOG(Tabelle13[[#This Row],[funds_raised_usd]])</f>
        <v>6.7232851225519825</v>
      </c>
      <c r="P45" s="9">
        <v>5287923</v>
      </c>
      <c r="Q45" s="7">
        <v>1</v>
      </c>
      <c r="R45" s="7">
        <v>0</v>
      </c>
      <c r="S45" s="7">
        <v>0</v>
      </c>
      <c r="T45" s="7">
        <v>0</v>
      </c>
      <c r="U45" s="7">
        <v>1</v>
      </c>
      <c r="V45" s="7">
        <v>0</v>
      </c>
      <c r="W45" s="7">
        <v>0</v>
      </c>
      <c r="X45" s="3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2</v>
      </c>
      <c r="AG45" s="7">
        <v>2</v>
      </c>
      <c r="AH45" s="7">
        <v>1</v>
      </c>
      <c r="AI45" s="7">
        <v>10</v>
      </c>
      <c r="AJ45" s="10">
        <v>179.2</v>
      </c>
      <c r="AK45" s="7">
        <v>1</v>
      </c>
      <c r="AL45" s="7">
        <v>0</v>
      </c>
      <c r="AM45" s="7">
        <v>4</v>
      </c>
      <c r="AN45" s="11">
        <v>0.7</v>
      </c>
      <c r="AO45" s="11">
        <v>0.3</v>
      </c>
      <c r="AP45" s="7">
        <v>1</v>
      </c>
      <c r="AQ45" s="7">
        <v>1</v>
      </c>
      <c r="AR45" s="7">
        <v>9</v>
      </c>
      <c r="AS45" s="7">
        <v>0</v>
      </c>
      <c r="AT45" s="7">
        <v>0</v>
      </c>
      <c r="AU45" s="7">
        <v>0</v>
      </c>
      <c r="AV45" s="7">
        <v>1</v>
      </c>
      <c r="AW45" s="7">
        <v>0</v>
      </c>
      <c r="AX45" s="7">
        <v>0</v>
      </c>
      <c r="AY45" s="7">
        <v>1</v>
      </c>
      <c r="AZ45" s="7">
        <v>47</v>
      </c>
      <c r="BA45" s="12">
        <v>165.1</v>
      </c>
      <c r="BB45" s="10">
        <v>6.51</v>
      </c>
      <c r="BC45" s="1">
        <v>1.7450000000000001</v>
      </c>
      <c r="BD45" s="1">
        <v>0</v>
      </c>
      <c r="BE45" s="2">
        <f t="shared" si="0"/>
        <v>173.35499999999999</v>
      </c>
      <c r="BF45">
        <v>0</v>
      </c>
    </row>
    <row r="46" spans="1:58" x14ac:dyDescent="0.2">
      <c r="A46" s="3" t="s">
        <v>161</v>
      </c>
      <c r="B46" s="3" t="s">
        <v>162</v>
      </c>
      <c r="C46" s="4">
        <v>0.58760000000000001</v>
      </c>
      <c r="D46" s="5">
        <v>9136350</v>
      </c>
      <c r="E46" s="6">
        <v>1.4</v>
      </c>
      <c r="F46" s="6">
        <v>0.28000000000000003</v>
      </c>
      <c r="G46" s="7">
        <v>0</v>
      </c>
      <c r="H46" s="7">
        <v>0</v>
      </c>
      <c r="I46" s="7">
        <v>1</v>
      </c>
      <c r="J46" s="7">
        <v>2017</v>
      </c>
      <c r="K46" s="7">
        <v>2</v>
      </c>
      <c r="L46" s="7">
        <v>121</v>
      </c>
      <c r="M46" s="8">
        <v>0.6</v>
      </c>
      <c r="N46" s="8">
        <v>0.2</v>
      </c>
      <c r="O46" s="6">
        <f>LOG(Tabelle13[[#This Row],[funds_raised_usd]])</f>
        <v>6.714613970316984</v>
      </c>
      <c r="P46" s="9">
        <v>5183391</v>
      </c>
      <c r="Q46" s="7">
        <v>0</v>
      </c>
      <c r="R46" s="7">
        <v>1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3">
        <v>1</v>
      </c>
      <c r="Y46" s="7">
        <v>0</v>
      </c>
      <c r="Z46" s="7">
        <v>1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1</v>
      </c>
      <c r="AG46" s="7">
        <v>1</v>
      </c>
      <c r="AH46" s="7">
        <v>2</v>
      </c>
      <c r="AI46" s="7">
        <v>9</v>
      </c>
      <c r="AJ46" s="10">
        <v>202.56</v>
      </c>
      <c r="AK46" s="7">
        <v>0</v>
      </c>
      <c r="AL46" s="7">
        <v>0</v>
      </c>
      <c r="AM46" s="7">
        <v>3</v>
      </c>
      <c r="AN46" s="11">
        <v>0.1111</v>
      </c>
      <c r="AO46" s="11">
        <v>0.44440000000000002</v>
      </c>
      <c r="AP46" s="7">
        <v>1</v>
      </c>
      <c r="AQ46" s="7">
        <v>1</v>
      </c>
      <c r="AR46" s="7">
        <v>3</v>
      </c>
      <c r="AS46" s="7">
        <v>1</v>
      </c>
      <c r="AT46" s="7">
        <v>1</v>
      </c>
      <c r="AU46" s="7"/>
      <c r="AV46" s="7"/>
      <c r="AW46" s="7"/>
      <c r="AX46" s="7">
        <v>1</v>
      </c>
      <c r="AY46" s="7">
        <v>1</v>
      </c>
      <c r="AZ46" s="7">
        <v>17</v>
      </c>
      <c r="BA46" s="12">
        <v>22.2</v>
      </c>
      <c r="BB46" s="10">
        <v>5.13</v>
      </c>
      <c r="BC46" s="1">
        <v>1.6739999999999999</v>
      </c>
      <c r="BD46" s="1">
        <v>0.182</v>
      </c>
      <c r="BE46" s="2">
        <f t="shared" si="0"/>
        <v>29.185999999999996</v>
      </c>
      <c r="BF46">
        <f>LOG(Tabelle13[[#This Row],[ico_duration_days]])</f>
        <v>0.3010299956639812</v>
      </c>
    </row>
    <row r="47" spans="1:58" x14ac:dyDescent="0.2">
      <c r="A47" s="3" t="s">
        <v>163</v>
      </c>
      <c r="B47" s="3" t="s">
        <v>164</v>
      </c>
      <c r="C47" s="4">
        <v>0.68569999999999998</v>
      </c>
      <c r="D47" s="5"/>
      <c r="E47" s="6">
        <v>0.75</v>
      </c>
      <c r="F47" s="6">
        <v>1</v>
      </c>
      <c r="G47" s="7">
        <v>0</v>
      </c>
      <c r="H47" s="7">
        <v>0</v>
      </c>
      <c r="I47" s="7">
        <v>1</v>
      </c>
      <c r="J47" s="7">
        <v>2017</v>
      </c>
      <c r="K47" s="7">
        <v>29</v>
      </c>
      <c r="L47" s="7">
        <v>34</v>
      </c>
      <c r="M47" s="8">
        <v>0.9</v>
      </c>
      <c r="N47" s="8">
        <v>2.5000000000000001E-2</v>
      </c>
      <c r="O47" s="6">
        <f>LOG(Tabelle13[[#This Row],[funds_raised_usd]])</f>
        <v>6.7124731704965948</v>
      </c>
      <c r="P47" s="9">
        <v>5157903</v>
      </c>
      <c r="Q47" s="7">
        <v>1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3">
        <v>0</v>
      </c>
      <c r="Y47" s="7">
        <v>0</v>
      </c>
      <c r="Z47" s="7">
        <v>1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1</v>
      </c>
      <c r="AG47" s="7">
        <v>1</v>
      </c>
      <c r="AH47" s="7">
        <v>2</v>
      </c>
      <c r="AI47" s="7">
        <v>5</v>
      </c>
      <c r="AJ47" s="10">
        <v>327.60000000000002</v>
      </c>
      <c r="AK47" s="7">
        <v>0</v>
      </c>
      <c r="AL47" s="7">
        <v>0</v>
      </c>
      <c r="AM47" s="7">
        <v>2</v>
      </c>
      <c r="AN47" s="11">
        <v>0.4</v>
      </c>
      <c r="AO47" s="11">
        <v>0.6</v>
      </c>
      <c r="AP47" s="7">
        <v>1</v>
      </c>
      <c r="AQ47" s="7">
        <v>1</v>
      </c>
      <c r="AR47" s="7">
        <v>3</v>
      </c>
      <c r="AS47" s="7">
        <v>4</v>
      </c>
      <c r="AT47" s="7">
        <v>4</v>
      </c>
      <c r="AU47" s="7">
        <v>1</v>
      </c>
      <c r="AV47" s="7">
        <v>0</v>
      </c>
      <c r="AW47" s="7">
        <v>0</v>
      </c>
      <c r="AX47" s="7">
        <v>0</v>
      </c>
      <c r="AY47" s="7">
        <v>1</v>
      </c>
      <c r="AZ47" s="7">
        <v>19</v>
      </c>
      <c r="BA47" s="12">
        <v>25.8</v>
      </c>
      <c r="BB47" s="10">
        <v>2.74</v>
      </c>
      <c r="BC47" s="1">
        <v>2.21</v>
      </c>
      <c r="BD47" s="1">
        <v>3.6999999999999998E-2</v>
      </c>
      <c r="BE47" s="2">
        <f t="shared" si="0"/>
        <v>30.786999999999999</v>
      </c>
      <c r="BF47">
        <f>LOG(Tabelle13[[#This Row],[ico_duration_days]])</f>
        <v>1.4623979978989561</v>
      </c>
    </row>
    <row r="48" spans="1:58" x14ac:dyDescent="0.2">
      <c r="A48" s="3" t="s">
        <v>165</v>
      </c>
      <c r="B48" s="3" t="s">
        <v>166</v>
      </c>
      <c r="C48" s="4"/>
      <c r="D48" s="5"/>
      <c r="E48" s="6"/>
      <c r="F48" s="6"/>
      <c r="G48" s="7">
        <v>0</v>
      </c>
      <c r="H48" s="7">
        <v>0</v>
      </c>
      <c r="I48" s="7">
        <v>1</v>
      </c>
      <c r="J48" s="7">
        <v>2017</v>
      </c>
      <c r="K48" s="7">
        <v>28</v>
      </c>
      <c r="L48" s="7">
        <v>35</v>
      </c>
      <c r="M48" s="8">
        <v>0.82499999999999996</v>
      </c>
      <c r="N48" s="8">
        <v>0.17499999999999999</v>
      </c>
      <c r="O48" s="6">
        <f>LOG(Tabelle13[[#This Row],[funds_raised_usd]])</f>
        <v>6.7031999516574468</v>
      </c>
      <c r="P48" s="9">
        <v>5048937</v>
      </c>
      <c r="Q48" s="7">
        <v>0</v>
      </c>
      <c r="R48" s="7">
        <v>1</v>
      </c>
      <c r="S48" s="7">
        <v>0</v>
      </c>
      <c r="T48" s="7">
        <v>0</v>
      </c>
      <c r="U48" s="7">
        <v>1</v>
      </c>
      <c r="V48" s="7">
        <v>0</v>
      </c>
      <c r="W48" s="7">
        <v>0</v>
      </c>
      <c r="X48" s="3">
        <v>0</v>
      </c>
      <c r="Y48" s="7">
        <v>0</v>
      </c>
      <c r="Z48" s="7">
        <v>1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2</v>
      </c>
      <c r="AG48" s="7">
        <v>1</v>
      </c>
      <c r="AH48" s="7">
        <v>1</v>
      </c>
      <c r="AI48" s="7">
        <v>10</v>
      </c>
      <c r="AJ48" s="10">
        <v>393.9</v>
      </c>
      <c r="AK48" s="7">
        <v>0</v>
      </c>
      <c r="AL48" s="7">
        <v>0</v>
      </c>
      <c r="AM48" s="7">
        <v>3</v>
      </c>
      <c r="AN48" s="11">
        <v>0.2</v>
      </c>
      <c r="AO48" s="11">
        <v>0.8</v>
      </c>
      <c r="AP48" s="7">
        <v>1</v>
      </c>
      <c r="AQ48" s="7">
        <v>1</v>
      </c>
      <c r="AR48" s="7">
        <v>0</v>
      </c>
      <c r="AS48" s="7">
        <v>0</v>
      </c>
      <c r="AT48" s="7">
        <v>0</v>
      </c>
      <c r="AU48" s="7"/>
      <c r="AV48" s="7"/>
      <c r="AW48" s="7"/>
      <c r="AX48" s="7">
        <v>0</v>
      </c>
      <c r="AY48" s="7">
        <v>1</v>
      </c>
      <c r="AZ48" s="7">
        <v>26</v>
      </c>
      <c r="BA48" s="12">
        <v>59.2</v>
      </c>
      <c r="BB48" s="10">
        <v>2.25</v>
      </c>
      <c r="BC48" s="1">
        <v>11.638</v>
      </c>
      <c r="BD48" s="1">
        <v>0.41</v>
      </c>
      <c r="BE48" s="2">
        <f t="shared" si="0"/>
        <v>73.498000000000005</v>
      </c>
      <c r="BF48">
        <f>LOG(Tabelle13[[#This Row],[ico_duration_days]])</f>
        <v>1.4471580313422192</v>
      </c>
    </row>
    <row r="49" spans="1:58" x14ac:dyDescent="0.2">
      <c r="A49" s="3" t="s">
        <v>167</v>
      </c>
      <c r="B49" s="3" t="s">
        <v>168</v>
      </c>
      <c r="C49" s="4"/>
      <c r="D49" s="5">
        <v>2614765</v>
      </c>
      <c r="E49" s="6"/>
      <c r="F49" s="6"/>
      <c r="G49" s="7">
        <v>0</v>
      </c>
      <c r="H49" s="7">
        <v>0</v>
      </c>
      <c r="I49" s="7">
        <v>1</v>
      </c>
      <c r="J49" s="7">
        <v>2017</v>
      </c>
      <c r="K49" s="7">
        <v>30</v>
      </c>
      <c r="L49" s="7">
        <v>19</v>
      </c>
      <c r="M49" s="8">
        <v>0.94550000000000001</v>
      </c>
      <c r="N49" s="8"/>
      <c r="O49" s="6">
        <f>LOG(Tabelle13[[#This Row],[funds_raised_usd]])</f>
        <v>6.7019097603088289</v>
      </c>
      <c r="P49" s="9">
        <v>5033960</v>
      </c>
      <c r="Q49" s="7">
        <v>1</v>
      </c>
      <c r="R49" s="7">
        <v>1</v>
      </c>
      <c r="S49" s="7">
        <v>0</v>
      </c>
      <c r="T49" s="7">
        <v>0</v>
      </c>
      <c r="U49" s="7">
        <v>1</v>
      </c>
      <c r="V49" s="7">
        <v>0</v>
      </c>
      <c r="W49" s="7">
        <v>0</v>
      </c>
      <c r="X49" s="3">
        <v>0</v>
      </c>
      <c r="Y49" s="7">
        <v>0</v>
      </c>
      <c r="Z49" s="7">
        <v>0</v>
      </c>
      <c r="AA49" s="7">
        <v>1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1</v>
      </c>
      <c r="AH49" s="7">
        <v>0</v>
      </c>
      <c r="AI49" s="7">
        <v>0</v>
      </c>
      <c r="AJ49" s="10">
        <v>0</v>
      </c>
      <c r="AK49" s="7">
        <v>0</v>
      </c>
      <c r="AL49" s="7">
        <v>0</v>
      </c>
      <c r="AM49" s="7">
        <v>0</v>
      </c>
      <c r="AN49" s="11">
        <v>0</v>
      </c>
      <c r="AO49" s="11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/>
      <c r="AV49" s="7"/>
      <c r="AW49" s="7"/>
      <c r="AX49" s="7">
        <v>1</v>
      </c>
      <c r="AY49" s="7">
        <v>1</v>
      </c>
      <c r="AZ49" s="7">
        <v>38</v>
      </c>
      <c r="BA49" s="12">
        <v>75</v>
      </c>
      <c r="BB49" s="10">
        <v>2.29</v>
      </c>
      <c r="BC49" s="1">
        <v>14.628</v>
      </c>
      <c r="BD49" s="1">
        <v>0.43</v>
      </c>
      <c r="BE49" s="2">
        <f t="shared" si="0"/>
        <v>92.348000000000013</v>
      </c>
      <c r="BF49">
        <f>LOG(Tabelle13[[#This Row],[ico_duration_days]])</f>
        <v>1.4771212547196624</v>
      </c>
    </row>
    <row r="50" spans="1:58" x14ac:dyDescent="0.2">
      <c r="A50" s="3" t="s">
        <v>169</v>
      </c>
      <c r="B50" s="3" t="s">
        <v>170</v>
      </c>
      <c r="C50" s="4">
        <v>0.56569999999999998</v>
      </c>
      <c r="D50" s="5"/>
      <c r="E50" s="6">
        <v>0.65</v>
      </c>
      <c r="F50" s="6">
        <v>0.51</v>
      </c>
      <c r="G50" s="7">
        <v>0</v>
      </c>
      <c r="H50" s="7">
        <v>0</v>
      </c>
      <c r="I50" s="7">
        <v>1</v>
      </c>
      <c r="J50" s="7">
        <v>2017</v>
      </c>
      <c r="K50" s="7">
        <v>0</v>
      </c>
      <c r="L50" s="7">
        <v>69</v>
      </c>
      <c r="M50" s="8">
        <v>0.63</v>
      </c>
      <c r="N50" s="8">
        <v>0.17499999999999999</v>
      </c>
      <c r="O50" s="6">
        <f>LOG(Tabelle13[[#This Row],[funds_raised_usd]])</f>
        <v>6.6806925941882529</v>
      </c>
      <c r="P50" s="9">
        <v>4793940</v>
      </c>
      <c r="Q50" s="7">
        <v>1</v>
      </c>
      <c r="R50" s="7">
        <v>1</v>
      </c>
      <c r="S50" s="7">
        <v>0</v>
      </c>
      <c r="T50" s="7">
        <v>0</v>
      </c>
      <c r="U50" s="7">
        <v>1</v>
      </c>
      <c r="V50" s="7">
        <v>0</v>
      </c>
      <c r="W50" s="7">
        <v>0</v>
      </c>
      <c r="X50" s="3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1</v>
      </c>
      <c r="AF50" s="7">
        <v>0</v>
      </c>
      <c r="AG50" s="7">
        <v>1</v>
      </c>
      <c r="AH50" s="7">
        <v>0</v>
      </c>
      <c r="AI50" s="7">
        <v>0</v>
      </c>
      <c r="AJ50" s="10">
        <v>0</v>
      </c>
      <c r="AK50" s="7">
        <v>0</v>
      </c>
      <c r="AL50" s="7">
        <v>0</v>
      </c>
      <c r="AM50" s="7">
        <v>0</v>
      </c>
      <c r="AN50" s="11">
        <v>0</v>
      </c>
      <c r="AO50" s="11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/>
      <c r="AV50" s="7"/>
      <c r="AW50" s="7"/>
      <c r="AX50" s="7">
        <v>1</v>
      </c>
      <c r="AY50" s="7">
        <v>1</v>
      </c>
      <c r="AZ50" s="7">
        <v>19</v>
      </c>
      <c r="BA50" s="12">
        <v>0</v>
      </c>
      <c r="BB50" s="10">
        <v>0.15</v>
      </c>
      <c r="BC50" s="1">
        <v>2.3199999999999998</v>
      </c>
      <c r="BD50" s="1">
        <v>3.056</v>
      </c>
      <c r="BE50" s="2">
        <f t="shared" si="0"/>
        <v>5.5259999999999998</v>
      </c>
      <c r="BF50">
        <v>0</v>
      </c>
    </row>
    <row r="51" spans="1:58" x14ac:dyDescent="0.2">
      <c r="A51" s="3" t="s">
        <v>173</v>
      </c>
      <c r="B51" s="3" t="s">
        <v>174</v>
      </c>
      <c r="C51" s="4"/>
      <c r="D51" s="5">
        <v>8388146</v>
      </c>
      <c r="E51" s="6"/>
      <c r="F51" s="6"/>
      <c r="G51" s="7">
        <v>0</v>
      </c>
      <c r="H51" s="7">
        <v>0</v>
      </c>
      <c r="I51" s="7">
        <v>1</v>
      </c>
      <c r="J51" s="7">
        <v>2017</v>
      </c>
      <c r="K51" s="7">
        <v>16</v>
      </c>
      <c r="L51" s="7">
        <v>85</v>
      </c>
      <c r="M51" s="8">
        <v>0.7</v>
      </c>
      <c r="N51" s="8"/>
      <c r="O51" s="6">
        <f>LOG(Tabelle13[[#This Row],[funds_raised_usd]])</f>
        <v>6.6548500905613945</v>
      </c>
      <c r="P51" s="9">
        <v>4517000</v>
      </c>
      <c r="Q51" s="7">
        <v>1</v>
      </c>
      <c r="R51" s="7">
        <v>1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3">
        <v>1</v>
      </c>
      <c r="Y51" s="7">
        <v>0</v>
      </c>
      <c r="Z51" s="7">
        <v>0</v>
      </c>
      <c r="AA51" s="7">
        <v>1</v>
      </c>
      <c r="AB51" s="7">
        <v>0</v>
      </c>
      <c r="AC51" s="7">
        <v>0</v>
      </c>
      <c r="AD51" s="7">
        <v>0</v>
      </c>
      <c r="AE51" s="7">
        <v>0</v>
      </c>
      <c r="AF51" s="7">
        <v>1</v>
      </c>
      <c r="AG51" s="7">
        <v>0</v>
      </c>
      <c r="AH51" s="7">
        <v>1</v>
      </c>
      <c r="AI51" s="7">
        <v>3</v>
      </c>
      <c r="AJ51" s="10">
        <v>27.33</v>
      </c>
      <c r="AK51" s="7">
        <v>1</v>
      </c>
      <c r="AL51" s="7">
        <v>0</v>
      </c>
      <c r="AM51" s="7">
        <v>1</v>
      </c>
      <c r="AN51" s="11">
        <v>0.66669999999999996</v>
      </c>
      <c r="AO51" s="11">
        <v>0.33329999999999999</v>
      </c>
      <c r="AP51" s="7">
        <v>1</v>
      </c>
      <c r="AQ51" s="7">
        <v>1</v>
      </c>
      <c r="AR51" s="7">
        <v>2</v>
      </c>
      <c r="AS51" s="7">
        <v>0</v>
      </c>
      <c r="AT51" s="7">
        <v>0</v>
      </c>
      <c r="AU51" s="7">
        <v>0</v>
      </c>
      <c r="AV51" s="7">
        <v>1</v>
      </c>
      <c r="AW51" s="7">
        <v>0</v>
      </c>
      <c r="AX51" s="7">
        <v>0</v>
      </c>
      <c r="AY51" s="7">
        <v>1</v>
      </c>
      <c r="AZ51" s="7">
        <v>16</v>
      </c>
      <c r="BA51" s="12">
        <v>106.1</v>
      </c>
      <c r="BB51" s="10">
        <v>4.2300000000000004</v>
      </c>
      <c r="BC51" s="1">
        <v>10.276</v>
      </c>
      <c r="BD51" s="1">
        <v>2.4E-2</v>
      </c>
      <c r="BE51" s="2">
        <f t="shared" si="0"/>
        <v>120.63</v>
      </c>
      <c r="BF51">
        <v>0</v>
      </c>
    </row>
    <row r="52" spans="1:58" x14ac:dyDescent="0.2">
      <c r="A52" s="3" t="s">
        <v>175</v>
      </c>
      <c r="B52" s="3" t="s">
        <v>176</v>
      </c>
      <c r="C52" s="4"/>
      <c r="D52" s="5">
        <v>15373244</v>
      </c>
      <c r="E52" s="6"/>
      <c r="F52" s="6"/>
      <c r="G52" s="7">
        <v>0</v>
      </c>
      <c r="H52" s="7">
        <v>0</v>
      </c>
      <c r="I52" s="7">
        <v>1</v>
      </c>
      <c r="J52" s="7">
        <v>2017</v>
      </c>
      <c r="K52" s="7">
        <v>30</v>
      </c>
      <c r="L52" s="7">
        <v>56</v>
      </c>
      <c r="M52" s="8">
        <v>0.05</v>
      </c>
      <c r="N52" s="8">
        <v>0.15</v>
      </c>
      <c r="O52" s="6">
        <f>LOG(Tabelle13[[#This Row],[funds_raised_usd]])</f>
        <v>6.653212513775344</v>
      </c>
      <c r="P52" s="9">
        <v>4500000</v>
      </c>
      <c r="Q52" s="7">
        <v>1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3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1</v>
      </c>
      <c r="AG52" s="7">
        <v>1</v>
      </c>
      <c r="AH52" s="7">
        <v>0</v>
      </c>
      <c r="AI52" s="7">
        <v>0</v>
      </c>
      <c r="AJ52" s="10">
        <v>0</v>
      </c>
      <c r="AK52" s="7">
        <v>0</v>
      </c>
      <c r="AL52" s="7">
        <v>0</v>
      </c>
      <c r="AM52" s="7">
        <v>0</v>
      </c>
      <c r="AN52" s="11">
        <v>0</v>
      </c>
      <c r="AO52" s="11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/>
      <c r="AV52" s="7"/>
      <c r="AW52" s="7"/>
      <c r="AX52" s="7">
        <v>0</v>
      </c>
      <c r="AY52" s="7">
        <v>0</v>
      </c>
      <c r="AZ52" s="7">
        <v>0</v>
      </c>
      <c r="BA52" s="12">
        <v>19.2</v>
      </c>
      <c r="BB52" s="10">
        <v>0.92</v>
      </c>
      <c r="BC52" s="1">
        <v>2.9630000000000001</v>
      </c>
      <c r="BD52" s="1">
        <v>0.16700000000000001</v>
      </c>
      <c r="BE52" s="2">
        <f t="shared" si="0"/>
        <v>23.250000000000004</v>
      </c>
      <c r="BF52">
        <v>0</v>
      </c>
    </row>
    <row r="53" spans="1:58" x14ac:dyDescent="0.2">
      <c r="A53" s="3" t="s">
        <v>177</v>
      </c>
      <c r="B53" s="3" t="s">
        <v>178</v>
      </c>
      <c r="C53" s="4"/>
      <c r="D53" s="5"/>
      <c r="E53" s="6"/>
      <c r="F53" s="6"/>
      <c r="G53" s="7">
        <v>0</v>
      </c>
      <c r="H53" s="7">
        <v>0</v>
      </c>
      <c r="I53" s="7">
        <v>1</v>
      </c>
      <c r="J53" s="7">
        <v>2017</v>
      </c>
      <c r="K53" s="7">
        <v>14</v>
      </c>
      <c r="L53" s="7">
        <v>8</v>
      </c>
      <c r="M53" s="8"/>
      <c r="N53" s="8"/>
      <c r="O53" s="6">
        <f>LOG(Tabelle13[[#This Row],[funds_raised_usd]])</f>
        <v>6.6408720269287951</v>
      </c>
      <c r="P53" s="9">
        <v>4373932</v>
      </c>
      <c r="Q53" s="7">
        <v>0</v>
      </c>
      <c r="R53" s="7">
        <v>1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3">
        <v>0</v>
      </c>
      <c r="Y53" s="7">
        <v>0</v>
      </c>
      <c r="Z53" s="7">
        <v>1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1</v>
      </c>
      <c r="AG53" s="7">
        <v>0</v>
      </c>
      <c r="AH53" s="7">
        <v>1</v>
      </c>
      <c r="AI53" s="7">
        <v>5</v>
      </c>
      <c r="AJ53" s="10">
        <v>277.39999999999998</v>
      </c>
      <c r="AK53" s="7">
        <v>0</v>
      </c>
      <c r="AL53" s="7">
        <v>0</v>
      </c>
      <c r="AM53" s="7">
        <v>4</v>
      </c>
      <c r="AN53" s="11">
        <v>0.6</v>
      </c>
      <c r="AO53" s="11">
        <v>0.4</v>
      </c>
      <c r="AP53" s="7">
        <v>1</v>
      </c>
      <c r="AQ53" s="7">
        <v>1</v>
      </c>
      <c r="AR53" s="7">
        <v>4</v>
      </c>
      <c r="AS53" s="7">
        <v>3</v>
      </c>
      <c r="AT53" s="7">
        <v>3</v>
      </c>
      <c r="AU53" s="7"/>
      <c r="AV53" s="7"/>
      <c r="AW53" s="7"/>
      <c r="AX53" s="7">
        <v>0</v>
      </c>
      <c r="AY53" s="7">
        <v>1</v>
      </c>
      <c r="AZ53" s="7">
        <v>29</v>
      </c>
      <c r="BA53" s="12">
        <v>14.3</v>
      </c>
      <c r="BB53" s="10">
        <v>4.03</v>
      </c>
      <c r="BC53" s="1">
        <v>1.165</v>
      </c>
      <c r="BD53" s="1">
        <v>0.71299999999999997</v>
      </c>
      <c r="BE53" s="2">
        <f t="shared" si="0"/>
        <v>20.208000000000002</v>
      </c>
      <c r="BF53">
        <f>LOG(Tabelle13[[#This Row],[ico_duration_days]])</f>
        <v>1.146128035678238</v>
      </c>
    </row>
    <row r="54" spans="1:58" x14ac:dyDescent="0.2">
      <c r="A54" s="3" t="s">
        <v>181</v>
      </c>
      <c r="B54" s="3" t="s">
        <v>182</v>
      </c>
      <c r="C54" s="4">
        <v>3.0598999999999998</v>
      </c>
      <c r="D54" s="5">
        <v>16402218</v>
      </c>
      <c r="E54" s="6">
        <v>4.87</v>
      </c>
      <c r="F54" s="6">
        <v>1.96</v>
      </c>
      <c r="G54" s="7">
        <v>0</v>
      </c>
      <c r="H54" s="7">
        <v>0</v>
      </c>
      <c r="I54" s="7">
        <v>1</v>
      </c>
      <c r="J54" s="7">
        <v>2017</v>
      </c>
      <c r="K54" s="7">
        <v>30</v>
      </c>
      <c r="L54" s="7">
        <v>80</v>
      </c>
      <c r="M54" s="8">
        <v>0.33329999999999999</v>
      </c>
      <c r="N54" s="8"/>
      <c r="O54" s="6">
        <f>LOG(Tabelle13[[#This Row],[funds_raised_usd]])</f>
        <v>6.6151825760141767</v>
      </c>
      <c r="P54" s="9">
        <v>4122708</v>
      </c>
      <c r="Q54" s="7">
        <v>1</v>
      </c>
      <c r="R54" s="7">
        <v>0</v>
      </c>
      <c r="S54" s="7">
        <v>0</v>
      </c>
      <c r="T54" s="7">
        <v>0</v>
      </c>
      <c r="U54" s="7">
        <v>1</v>
      </c>
      <c r="V54" s="7">
        <v>0</v>
      </c>
      <c r="W54" s="7">
        <v>0</v>
      </c>
      <c r="X54" s="3">
        <v>0</v>
      </c>
      <c r="Y54" s="7">
        <v>0</v>
      </c>
      <c r="Z54" s="7">
        <v>1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1</v>
      </c>
      <c r="AG54" s="7">
        <v>1</v>
      </c>
      <c r="AH54" s="7">
        <v>0</v>
      </c>
      <c r="AI54" s="7">
        <v>0</v>
      </c>
      <c r="AJ54" s="10">
        <v>0</v>
      </c>
      <c r="AK54" s="7">
        <v>0</v>
      </c>
      <c r="AL54" s="7">
        <v>0</v>
      </c>
      <c r="AM54" s="7">
        <v>0</v>
      </c>
      <c r="AN54" s="11">
        <v>0</v>
      </c>
      <c r="AO54" s="11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/>
      <c r="AV54" s="7"/>
      <c r="AW54" s="7"/>
      <c r="AX54" s="7">
        <v>0</v>
      </c>
      <c r="AY54" s="7">
        <v>1</v>
      </c>
      <c r="AZ54" s="7">
        <v>8</v>
      </c>
      <c r="BA54" s="12">
        <v>29.5</v>
      </c>
      <c r="BB54" s="10">
        <v>27.08</v>
      </c>
      <c r="BC54" s="1">
        <v>0.48899999999999999</v>
      </c>
      <c r="BD54" s="1">
        <v>1.1339999999999999</v>
      </c>
      <c r="BE54" s="2">
        <f t="shared" si="0"/>
        <v>58.202999999999996</v>
      </c>
      <c r="BF54">
        <v>0</v>
      </c>
    </row>
    <row r="55" spans="1:58" x14ac:dyDescent="0.2">
      <c r="A55" s="3" t="s">
        <v>183</v>
      </c>
      <c r="B55" s="3" t="s">
        <v>184</v>
      </c>
      <c r="C55" s="4">
        <v>0.85589999999999999</v>
      </c>
      <c r="D55" s="5">
        <v>11084293</v>
      </c>
      <c r="E55" s="6">
        <v>2.3199999999999998</v>
      </c>
      <c r="F55" s="6">
        <v>0.14000000000000001</v>
      </c>
      <c r="G55" s="7">
        <v>0</v>
      </c>
      <c r="H55" s="7">
        <v>0</v>
      </c>
      <c r="I55" s="7">
        <v>1</v>
      </c>
      <c r="J55" s="7">
        <v>2017</v>
      </c>
      <c r="K55" s="7">
        <v>62</v>
      </c>
      <c r="L55" s="7">
        <v>169</v>
      </c>
      <c r="M55" s="8">
        <v>0.88</v>
      </c>
      <c r="N55" s="8">
        <v>0.12</v>
      </c>
      <c r="O55" s="6">
        <f>LOG(Tabelle13[[#This Row],[funds_raised_usd]])</f>
        <v>6.6119492097967854</v>
      </c>
      <c r="P55" s="9">
        <v>4092128</v>
      </c>
      <c r="Q55" s="7">
        <v>1</v>
      </c>
      <c r="R55" s="7">
        <v>1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3">
        <v>0</v>
      </c>
      <c r="Y55" s="7">
        <v>0</v>
      </c>
      <c r="Z55" s="7">
        <v>1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1</v>
      </c>
      <c r="AG55" s="7">
        <v>1</v>
      </c>
      <c r="AH55" s="7">
        <v>1</v>
      </c>
      <c r="AI55" s="7">
        <v>14</v>
      </c>
      <c r="AJ55" s="10">
        <v>182.21</v>
      </c>
      <c r="AK55" s="7">
        <v>1</v>
      </c>
      <c r="AL55" s="7">
        <v>0</v>
      </c>
      <c r="AM55" s="7">
        <v>3</v>
      </c>
      <c r="AN55" s="11">
        <v>0.28570000000000001</v>
      </c>
      <c r="AO55" s="11">
        <v>0.71430000000000005</v>
      </c>
      <c r="AP55" s="7">
        <v>1</v>
      </c>
      <c r="AQ55" s="7">
        <v>1</v>
      </c>
      <c r="AR55" s="7">
        <v>8</v>
      </c>
      <c r="AS55" s="7">
        <v>1</v>
      </c>
      <c r="AT55" s="7">
        <v>0</v>
      </c>
      <c r="AU55" s="7">
        <v>1</v>
      </c>
      <c r="AV55" s="7">
        <v>0</v>
      </c>
      <c r="AW55" s="7">
        <v>0</v>
      </c>
      <c r="AX55" s="7">
        <v>0</v>
      </c>
      <c r="AY55" s="7">
        <v>1</v>
      </c>
      <c r="AZ55" s="7">
        <v>20</v>
      </c>
      <c r="BA55" s="12">
        <v>327.39999999999998</v>
      </c>
      <c r="BB55" s="10">
        <v>8.0299999999999994</v>
      </c>
      <c r="BC55" s="1">
        <v>7.2140000000000004</v>
      </c>
      <c r="BD55" s="1">
        <v>0.112</v>
      </c>
      <c r="BE55" s="2">
        <f t="shared" si="0"/>
        <v>342.75599999999997</v>
      </c>
      <c r="BF55">
        <f>LOG(Tabelle13[[#This Row],[ico_duration_days]])</f>
        <v>1.7923916894982539</v>
      </c>
    </row>
    <row r="56" spans="1:58" x14ac:dyDescent="0.2">
      <c r="A56" s="3" t="s">
        <v>185</v>
      </c>
      <c r="B56" s="3" t="s">
        <v>74</v>
      </c>
      <c r="C56" s="4"/>
      <c r="D56" s="5"/>
      <c r="E56" s="6"/>
      <c r="F56" s="6"/>
      <c r="G56" s="7">
        <v>0</v>
      </c>
      <c r="H56" s="7">
        <v>0</v>
      </c>
      <c r="I56" s="7">
        <v>1</v>
      </c>
      <c r="J56" s="7">
        <v>2017</v>
      </c>
      <c r="K56" s="7">
        <v>41</v>
      </c>
      <c r="L56" s="7">
        <v>34</v>
      </c>
      <c r="M56" s="8">
        <v>0.29459999999999997</v>
      </c>
      <c r="N56" s="8">
        <v>0.33329999999999999</v>
      </c>
      <c r="O56" s="6">
        <f>LOG(Tabelle13[[#This Row],[funds_raised_usd]])</f>
        <v>6.6024326731898668</v>
      </c>
      <c r="P56" s="9">
        <v>4003434</v>
      </c>
      <c r="Q56" s="7">
        <v>1</v>
      </c>
      <c r="R56" s="7">
        <v>1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3">
        <v>0</v>
      </c>
      <c r="Y56" s="7">
        <v>0</v>
      </c>
      <c r="Z56" s="7">
        <v>1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1</v>
      </c>
      <c r="AI56" s="7">
        <v>6</v>
      </c>
      <c r="AJ56" s="10">
        <v>35.83</v>
      </c>
      <c r="AK56" s="7">
        <v>0</v>
      </c>
      <c r="AL56" s="7">
        <v>0</v>
      </c>
      <c r="AM56" s="7">
        <v>1</v>
      </c>
      <c r="AN56" s="11">
        <v>0.16669999999999999</v>
      </c>
      <c r="AO56" s="11">
        <v>0.83330000000000004</v>
      </c>
      <c r="AP56" s="7">
        <v>1</v>
      </c>
      <c r="AQ56" s="7">
        <v>1</v>
      </c>
      <c r="AR56" s="7">
        <v>0</v>
      </c>
      <c r="AS56" s="7">
        <v>0</v>
      </c>
      <c r="AT56" s="7">
        <v>0</v>
      </c>
      <c r="AU56" s="7"/>
      <c r="AV56" s="7"/>
      <c r="AW56" s="7"/>
      <c r="AX56" s="7">
        <v>1</v>
      </c>
      <c r="AY56" s="7">
        <v>1</v>
      </c>
      <c r="AZ56" s="7">
        <v>34</v>
      </c>
      <c r="BA56" s="12">
        <v>43</v>
      </c>
      <c r="BB56" s="10">
        <v>2.38</v>
      </c>
      <c r="BC56" s="1">
        <v>15.776</v>
      </c>
      <c r="BD56" s="1">
        <v>1.9950000000000001</v>
      </c>
      <c r="BE56" s="2">
        <f t="shared" si="0"/>
        <v>63.151000000000003</v>
      </c>
      <c r="BF56">
        <f>LOG(Tabelle13[[#This Row],[ico_duration_days]])</f>
        <v>1.6127838567197355</v>
      </c>
    </row>
    <row r="57" spans="1:58" x14ac:dyDescent="0.2">
      <c r="A57" s="3" t="s">
        <v>186</v>
      </c>
      <c r="B57" s="3" t="s">
        <v>187</v>
      </c>
      <c r="C57" s="4">
        <v>3.7984</v>
      </c>
      <c r="D57" s="5">
        <v>17651972</v>
      </c>
      <c r="E57" s="6">
        <v>4.4000000000000004</v>
      </c>
      <c r="F57" s="6">
        <v>3.37</v>
      </c>
      <c r="G57" s="7">
        <v>0</v>
      </c>
      <c r="H57" s="7">
        <v>0</v>
      </c>
      <c r="I57" s="7">
        <v>1</v>
      </c>
      <c r="J57" s="7">
        <v>2017</v>
      </c>
      <c r="K57" s="7">
        <v>23</v>
      </c>
      <c r="L57" s="7">
        <v>71</v>
      </c>
      <c r="M57" s="8">
        <v>0.49519999999999997</v>
      </c>
      <c r="N57" s="8"/>
      <c r="O57" s="6">
        <f>LOG(Tabelle13[[#This Row],[funds_raised_usd]])</f>
        <v>6.5919054329850209</v>
      </c>
      <c r="P57" s="9">
        <v>3907558</v>
      </c>
      <c r="Q57" s="7">
        <v>0</v>
      </c>
      <c r="R57" s="7">
        <v>1</v>
      </c>
      <c r="S57" s="7">
        <v>1</v>
      </c>
      <c r="T57" s="7">
        <v>0</v>
      </c>
      <c r="U57" s="7">
        <v>0</v>
      </c>
      <c r="V57" s="7">
        <v>0</v>
      </c>
      <c r="W57" s="7">
        <v>0</v>
      </c>
      <c r="X57" s="3">
        <v>0</v>
      </c>
      <c r="Y57" s="7">
        <v>1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2</v>
      </c>
      <c r="AG57" s="7">
        <v>1</v>
      </c>
      <c r="AH57" s="7">
        <v>1</v>
      </c>
      <c r="AI57" s="7">
        <v>6</v>
      </c>
      <c r="AJ57" s="10">
        <v>116.67</v>
      </c>
      <c r="AK57" s="7">
        <v>0</v>
      </c>
      <c r="AL57" s="7">
        <v>0</v>
      </c>
      <c r="AM57" s="7">
        <v>3</v>
      </c>
      <c r="AN57" s="11">
        <v>0.83330000000000004</v>
      </c>
      <c r="AO57" s="11">
        <v>0.16669999999999999</v>
      </c>
      <c r="AP57" s="7">
        <v>1</v>
      </c>
      <c r="AQ57" s="7">
        <v>1</v>
      </c>
      <c r="AR57" s="7">
        <v>0</v>
      </c>
      <c r="AS57" s="7">
        <v>1</v>
      </c>
      <c r="AT57" s="7">
        <v>1</v>
      </c>
      <c r="AU57" s="7"/>
      <c r="AV57" s="7"/>
      <c r="AW57" s="7"/>
      <c r="AX57" s="7">
        <v>0</v>
      </c>
      <c r="AY57" s="7">
        <v>1</v>
      </c>
      <c r="AZ57" s="7">
        <v>30</v>
      </c>
      <c r="BA57" s="12">
        <v>48.1</v>
      </c>
      <c r="BB57" s="10">
        <v>3.52</v>
      </c>
      <c r="BC57" s="1">
        <v>1.363</v>
      </c>
      <c r="BD57" s="1">
        <v>0.24299999999999999</v>
      </c>
      <c r="BE57" s="2">
        <f t="shared" si="0"/>
        <v>53.226000000000006</v>
      </c>
      <c r="BF57">
        <f>LOG(Tabelle13[[#This Row],[ico_duration_days]])</f>
        <v>1.3617278360175928</v>
      </c>
    </row>
    <row r="58" spans="1:58" x14ac:dyDescent="0.2">
      <c r="A58" s="3" t="s">
        <v>188</v>
      </c>
      <c r="B58" s="3" t="s">
        <v>189</v>
      </c>
      <c r="C58" s="4">
        <v>1.3829</v>
      </c>
      <c r="D58" s="5">
        <v>13358439</v>
      </c>
      <c r="E58" s="6">
        <v>3.09</v>
      </c>
      <c r="F58" s="6">
        <v>0.61</v>
      </c>
      <c r="G58" s="7">
        <v>0</v>
      </c>
      <c r="H58" s="7">
        <v>0</v>
      </c>
      <c r="I58" s="7">
        <v>1</v>
      </c>
      <c r="J58" s="7">
        <v>2017</v>
      </c>
      <c r="K58" s="7">
        <v>41</v>
      </c>
      <c r="L58" s="7">
        <v>113</v>
      </c>
      <c r="M58" s="8">
        <v>0.8</v>
      </c>
      <c r="N58" s="8">
        <v>0.1</v>
      </c>
      <c r="O58" s="6">
        <f>LOG(Tabelle13[[#This Row],[funds_raised_usd]])</f>
        <v>6.5766268308970632</v>
      </c>
      <c r="P58" s="9">
        <v>3772479</v>
      </c>
      <c r="Q58" s="7">
        <v>0</v>
      </c>
      <c r="R58" s="7">
        <v>1</v>
      </c>
      <c r="S58" s="7">
        <v>0</v>
      </c>
      <c r="T58" s="7">
        <v>0</v>
      </c>
      <c r="U58" s="7">
        <v>1</v>
      </c>
      <c r="V58" s="7">
        <v>0</v>
      </c>
      <c r="W58" s="7">
        <v>0</v>
      </c>
      <c r="X58" s="3">
        <v>0</v>
      </c>
      <c r="Y58" s="7">
        <v>0</v>
      </c>
      <c r="Z58" s="7">
        <v>1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1</v>
      </c>
      <c r="AG58" s="7">
        <v>2</v>
      </c>
      <c r="AH58" s="7">
        <v>1</v>
      </c>
      <c r="AI58" s="7">
        <v>8</v>
      </c>
      <c r="AJ58" s="10">
        <v>236.75</v>
      </c>
      <c r="AK58" s="7">
        <v>0</v>
      </c>
      <c r="AL58" s="7">
        <v>0</v>
      </c>
      <c r="AM58" s="7">
        <v>2</v>
      </c>
      <c r="AN58" s="11">
        <v>0.5</v>
      </c>
      <c r="AO58" s="11">
        <v>0.5</v>
      </c>
      <c r="AP58" s="7">
        <v>1</v>
      </c>
      <c r="AQ58" s="7">
        <v>1</v>
      </c>
      <c r="AR58" s="7">
        <v>9</v>
      </c>
      <c r="AS58" s="7">
        <v>7</v>
      </c>
      <c r="AT58" s="7">
        <v>7</v>
      </c>
      <c r="AU58" s="7">
        <v>1</v>
      </c>
      <c r="AV58" s="7">
        <v>0</v>
      </c>
      <c r="AW58" s="7">
        <v>0</v>
      </c>
      <c r="AX58" s="7">
        <v>0</v>
      </c>
      <c r="AY58" s="7">
        <v>1</v>
      </c>
      <c r="AZ58" s="7">
        <v>33</v>
      </c>
      <c r="BA58" s="12">
        <v>164.3</v>
      </c>
      <c r="BB58" s="10">
        <v>6.5</v>
      </c>
      <c r="BC58" s="1">
        <v>0.76400000000000001</v>
      </c>
      <c r="BD58" s="1">
        <v>4.7E-2</v>
      </c>
      <c r="BE58" s="2">
        <f t="shared" si="0"/>
        <v>171.61100000000002</v>
      </c>
      <c r="BF58">
        <f>LOG(Tabelle13[[#This Row],[ico_duration_days]])</f>
        <v>1.6127838567197355</v>
      </c>
    </row>
    <row r="59" spans="1:58" x14ac:dyDescent="0.2">
      <c r="A59" s="3" t="s">
        <v>192</v>
      </c>
      <c r="B59" s="3" t="s">
        <v>193</v>
      </c>
      <c r="C59" s="4"/>
      <c r="D59" s="5"/>
      <c r="E59" s="6"/>
      <c r="F59" s="6"/>
      <c r="G59" s="7">
        <v>0</v>
      </c>
      <c r="H59" s="7">
        <v>0</v>
      </c>
      <c r="I59" s="7">
        <v>1</v>
      </c>
      <c r="J59" s="7">
        <v>2017</v>
      </c>
      <c r="K59" s="7">
        <v>1</v>
      </c>
      <c r="L59" s="7">
        <v>171</v>
      </c>
      <c r="M59" s="8">
        <v>1</v>
      </c>
      <c r="N59" s="8">
        <v>0</v>
      </c>
      <c r="O59" s="6">
        <f>LOG(Tabelle13[[#This Row],[funds_raised_usd]])</f>
        <v>6.4907357187740358</v>
      </c>
      <c r="P59" s="9">
        <v>3095535</v>
      </c>
      <c r="Q59" s="7">
        <v>1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3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2</v>
      </c>
      <c r="AG59" s="7">
        <v>0</v>
      </c>
      <c r="AH59" s="7">
        <v>1</v>
      </c>
      <c r="AI59" s="7">
        <v>20</v>
      </c>
      <c r="AJ59" s="10">
        <v>287.2</v>
      </c>
      <c r="AK59" s="7">
        <v>0</v>
      </c>
      <c r="AL59" s="7">
        <v>0</v>
      </c>
      <c r="AM59" s="7">
        <v>3</v>
      </c>
      <c r="AN59" s="11">
        <v>0.65</v>
      </c>
      <c r="AO59" s="11">
        <v>0.35</v>
      </c>
      <c r="AP59" s="7">
        <v>1</v>
      </c>
      <c r="AQ59" s="7">
        <v>1</v>
      </c>
      <c r="AR59" s="7">
        <v>3</v>
      </c>
      <c r="AS59" s="7">
        <v>0</v>
      </c>
      <c r="AT59" s="7">
        <v>0</v>
      </c>
      <c r="AU59" s="7">
        <v>1</v>
      </c>
      <c r="AV59" s="7">
        <v>0</v>
      </c>
      <c r="AW59" s="7">
        <v>0</v>
      </c>
      <c r="AX59" s="7">
        <v>0</v>
      </c>
      <c r="AY59" s="7"/>
      <c r="AZ59" s="7">
        <v>0</v>
      </c>
      <c r="BA59" s="12">
        <v>2.8</v>
      </c>
      <c r="BB59" s="10">
        <v>0.01</v>
      </c>
      <c r="BC59" s="1">
        <v>6.0789999999999997</v>
      </c>
      <c r="BD59" s="1">
        <v>0.35799999999999998</v>
      </c>
      <c r="BE59" s="2">
        <f t="shared" si="0"/>
        <v>9.2469999999999999</v>
      </c>
      <c r="BF59">
        <f>LOG(Tabelle13[[#This Row],[ico_duration_days]])</f>
        <v>0</v>
      </c>
    </row>
    <row r="60" spans="1:58" x14ac:dyDescent="0.2">
      <c r="A60" s="3" t="s">
        <v>194</v>
      </c>
      <c r="B60" s="3" t="s">
        <v>195</v>
      </c>
      <c r="C60" s="4"/>
      <c r="D60" s="5"/>
      <c r="E60" s="6"/>
      <c r="F60" s="6"/>
      <c r="G60" s="7">
        <v>0</v>
      </c>
      <c r="H60" s="7">
        <v>0</v>
      </c>
      <c r="I60" s="7">
        <v>1</v>
      </c>
      <c r="J60" s="7">
        <v>2017</v>
      </c>
      <c r="K60" s="7">
        <v>92</v>
      </c>
      <c r="L60" s="7">
        <v>43</v>
      </c>
      <c r="M60" s="8"/>
      <c r="N60" s="8"/>
      <c r="O60" s="6">
        <f>LOG(Tabelle13[[#This Row],[funds_raised_usd]])</f>
        <v>6.4771212547196626</v>
      </c>
      <c r="P60" s="9">
        <v>3000000</v>
      </c>
      <c r="Q60" s="7">
        <v>1</v>
      </c>
      <c r="R60" s="7">
        <v>1</v>
      </c>
      <c r="S60" s="7">
        <v>0</v>
      </c>
      <c r="T60" s="7">
        <v>0</v>
      </c>
      <c r="U60" s="7">
        <v>1</v>
      </c>
      <c r="V60" s="7">
        <v>0</v>
      </c>
      <c r="W60" s="7">
        <v>0</v>
      </c>
      <c r="X60" s="3">
        <v>0</v>
      </c>
      <c r="Y60" s="7">
        <v>0</v>
      </c>
      <c r="Z60" s="7">
        <v>1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2</v>
      </c>
      <c r="AG60" s="7">
        <v>0</v>
      </c>
      <c r="AH60" s="7">
        <v>1</v>
      </c>
      <c r="AI60" s="7">
        <v>13</v>
      </c>
      <c r="AJ60" s="10">
        <v>301.23</v>
      </c>
      <c r="AK60" s="7">
        <v>1</v>
      </c>
      <c r="AL60" s="7">
        <v>0</v>
      </c>
      <c r="AM60" s="7">
        <v>6</v>
      </c>
      <c r="AN60" s="11">
        <v>0.46150000000000002</v>
      </c>
      <c r="AO60" s="11">
        <v>0.53849999999999998</v>
      </c>
      <c r="AP60" s="7">
        <v>1</v>
      </c>
      <c r="AQ60" s="7">
        <v>1</v>
      </c>
      <c r="AR60" s="7">
        <v>5</v>
      </c>
      <c r="AS60" s="7">
        <v>3</v>
      </c>
      <c r="AT60" s="7">
        <v>2</v>
      </c>
      <c r="AU60" s="7"/>
      <c r="AV60" s="7"/>
      <c r="AW60" s="7"/>
      <c r="AX60" s="7">
        <v>1</v>
      </c>
      <c r="AY60" s="7">
        <v>1</v>
      </c>
      <c r="AZ60" s="7">
        <v>26</v>
      </c>
      <c r="BA60" s="12">
        <v>20.399999999999999</v>
      </c>
      <c r="BB60" s="10">
        <v>1.55</v>
      </c>
      <c r="BC60" s="1">
        <v>1.2130000000000001</v>
      </c>
      <c r="BD60" s="1">
        <v>4.0170000000000003</v>
      </c>
      <c r="BE60" s="2">
        <f t="shared" si="0"/>
        <v>27.18</v>
      </c>
      <c r="BF60">
        <f>LOG(Tabelle13[[#This Row],[ico_duration_days]])</f>
        <v>1.9637878273455553</v>
      </c>
    </row>
    <row r="61" spans="1:58" x14ac:dyDescent="0.2">
      <c r="A61" s="3" t="s">
        <v>196</v>
      </c>
      <c r="B61" s="3" t="s">
        <v>197</v>
      </c>
      <c r="C61" s="4">
        <v>2.9935</v>
      </c>
      <c r="D61" s="5">
        <v>28443688</v>
      </c>
      <c r="E61" s="6">
        <v>8.11</v>
      </c>
      <c r="F61" s="6">
        <v>0.48</v>
      </c>
      <c r="G61" s="7">
        <v>0</v>
      </c>
      <c r="H61" s="7">
        <v>0</v>
      </c>
      <c r="I61" s="7">
        <v>1</v>
      </c>
      <c r="J61" s="7">
        <v>2017</v>
      </c>
      <c r="K61" s="7">
        <v>0</v>
      </c>
      <c r="L61" s="7">
        <v>169</v>
      </c>
      <c r="M61" s="8">
        <v>0.66720000000000002</v>
      </c>
      <c r="N61" s="8">
        <v>0.33279999999999998</v>
      </c>
      <c r="O61" s="6">
        <f>LOG(Tabelle13[[#This Row],[funds_raised_usd]])</f>
        <v>6.4664841454612061</v>
      </c>
      <c r="P61" s="9">
        <v>2927414</v>
      </c>
      <c r="Q61" s="7">
        <v>0</v>
      </c>
      <c r="R61" s="7">
        <v>1</v>
      </c>
      <c r="S61" s="7">
        <v>0</v>
      </c>
      <c r="T61" s="7">
        <v>0</v>
      </c>
      <c r="U61" s="7">
        <v>1</v>
      </c>
      <c r="V61" s="7">
        <v>0</v>
      </c>
      <c r="W61" s="7">
        <v>0</v>
      </c>
      <c r="X61" s="3">
        <v>0</v>
      </c>
      <c r="Y61" s="7">
        <v>0</v>
      </c>
      <c r="Z61" s="7">
        <v>1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1</v>
      </c>
      <c r="AG61" s="7">
        <v>1</v>
      </c>
      <c r="AH61" s="7">
        <v>1</v>
      </c>
      <c r="AI61" s="7">
        <v>6</v>
      </c>
      <c r="AJ61" s="10">
        <v>418.67</v>
      </c>
      <c r="AK61" s="7">
        <v>0</v>
      </c>
      <c r="AL61" s="7">
        <v>0</v>
      </c>
      <c r="AM61" s="7">
        <v>4</v>
      </c>
      <c r="AN61" s="11">
        <v>0.5</v>
      </c>
      <c r="AO61" s="11">
        <v>0.5</v>
      </c>
      <c r="AP61" s="7">
        <v>1</v>
      </c>
      <c r="AQ61" s="7">
        <v>1</v>
      </c>
      <c r="AR61" s="7">
        <v>6</v>
      </c>
      <c r="AS61" s="7">
        <v>3</v>
      </c>
      <c r="AT61" s="7">
        <v>0</v>
      </c>
      <c r="AU61" s="7">
        <v>1</v>
      </c>
      <c r="AV61" s="7">
        <v>0</v>
      </c>
      <c r="AW61" s="7">
        <v>0</v>
      </c>
      <c r="AX61" s="7">
        <v>0</v>
      </c>
      <c r="AY61" s="7">
        <v>1</v>
      </c>
      <c r="AZ61" s="7">
        <v>25</v>
      </c>
      <c r="BA61" s="12">
        <v>19.8</v>
      </c>
      <c r="BB61" s="10">
        <v>4.47</v>
      </c>
      <c r="BC61" s="1">
        <v>9.5000000000000001E-2</v>
      </c>
      <c r="BD61" s="1">
        <v>1.107</v>
      </c>
      <c r="BE61" s="2">
        <f t="shared" si="0"/>
        <v>25.471999999999998</v>
      </c>
      <c r="BF61">
        <v>0</v>
      </c>
    </row>
    <row r="62" spans="1:58" x14ac:dyDescent="0.2">
      <c r="A62" s="3" t="s">
        <v>198</v>
      </c>
      <c r="B62" s="3" t="s">
        <v>199</v>
      </c>
      <c r="C62" s="4"/>
      <c r="D62" s="5"/>
      <c r="E62" s="6"/>
      <c r="F62" s="6"/>
      <c r="G62" s="7">
        <v>0</v>
      </c>
      <c r="H62" s="7">
        <v>0</v>
      </c>
      <c r="I62" s="7">
        <v>1</v>
      </c>
      <c r="J62" s="7">
        <v>2017</v>
      </c>
      <c r="K62" s="7">
        <v>30</v>
      </c>
      <c r="L62" s="7">
        <v>41</v>
      </c>
      <c r="M62" s="8">
        <v>0.15</v>
      </c>
      <c r="N62" s="8"/>
      <c r="O62" s="6">
        <f>LOG(Tabelle13[[#This Row],[funds_raised_usd]])</f>
        <v>6.4513975448790006</v>
      </c>
      <c r="P62" s="9">
        <v>2827467</v>
      </c>
      <c r="Q62" s="7">
        <v>0</v>
      </c>
      <c r="R62" s="7">
        <v>1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3">
        <v>0</v>
      </c>
      <c r="Y62" s="7">
        <v>0</v>
      </c>
      <c r="Z62" s="7">
        <v>0</v>
      </c>
      <c r="AA62" s="7">
        <v>0</v>
      </c>
      <c r="AB62" s="7">
        <v>0</v>
      </c>
      <c r="AC62" s="7">
        <v>1</v>
      </c>
      <c r="AD62" s="7">
        <v>0</v>
      </c>
      <c r="AE62" s="7">
        <v>0</v>
      </c>
      <c r="AF62" s="7">
        <v>0</v>
      </c>
      <c r="AG62" s="7">
        <v>0</v>
      </c>
      <c r="AH62" s="7">
        <v>1</v>
      </c>
      <c r="AI62" s="7">
        <v>0</v>
      </c>
      <c r="AJ62" s="10">
        <v>0</v>
      </c>
      <c r="AK62" s="7">
        <v>0</v>
      </c>
      <c r="AL62" s="7">
        <v>0</v>
      </c>
      <c r="AM62" s="7">
        <v>0</v>
      </c>
      <c r="AN62" s="11">
        <v>0</v>
      </c>
      <c r="AO62" s="11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1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12">
        <v>60.7</v>
      </c>
      <c r="BB62" s="10">
        <v>2.4500000000000002</v>
      </c>
      <c r="BC62" s="1">
        <v>4.4109999999999996</v>
      </c>
      <c r="BD62" s="1">
        <v>2.4E-2</v>
      </c>
      <c r="BE62" s="2">
        <f t="shared" si="0"/>
        <v>67.585000000000008</v>
      </c>
      <c r="BF62">
        <f>LOG(Tabelle13[[#This Row],[ico_duration_days]])</f>
        <v>1.4771212547196624</v>
      </c>
    </row>
    <row r="63" spans="1:58" x14ac:dyDescent="0.2">
      <c r="A63" s="3" t="s">
        <v>201</v>
      </c>
      <c r="B63" s="3" t="s">
        <v>202</v>
      </c>
      <c r="C63" s="4">
        <v>55.647100000000002</v>
      </c>
      <c r="D63" s="5">
        <v>11523627</v>
      </c>
      <c r="E63" s="6">
        <v>121.67</v>
      </c>
      <c r="F63" s="6">
        <v>15.72</v>
      </c>
      <c r="G63" s="7">
        <v>0</v>
      </c>
      <c r="H63" s="7">
        <v>0</v>
      </c>
      <c r="I63" s="7">
        <v>1</v>
      </c>
      <c r="J63" s="7">
        <v>2017</v>
      </c>
      <c r="K63" s="7">
        <v>35</v>
      </c>
      <c r="L63" s="7">
        <v>141</v>
      </c>
      <c r="M63" s="8">
        <v>0.8</v>
      </c>
      <c r="N63" s="8">
        <v>0.18</v>
      </c>
      <c r="O63" s="6">
        <f>LOG(Tabelle13[[#This Row],[funds_raised_usd]])</f>
        <v>6.449098244467022</v>
      </c>
      <c r="P63" s="9">
        <v>2812537</v>
      </c>
      <c r="Q63" s="7">
        <v>1</v>
      </c>
      <c r="R63" s="7">
        <v>1</v>
      </c>
      <c r="S63" s="7">
        <v>0</v>
      </c>
      <c r="T63" s="7">
        <v>0</v>
      </c>
      <c r="U63" s="7">
        <v>1</v>
      </c>
      <c r="V63" s="7">
        <v>0</v>
      </c>
      <c r="W63" s="7">
        <v>0</v>
      </c>
      <c r="X63" s="3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1</v>
      </c>
      <c r="AH63" s="7">
        <v>0</v>
      </c>
      <c r="AI63" s="7">
        <v>3</v>
      </c>
      <c r="AJ63" s="10">
        <v>0</v>
      </c>
      <c r="AK63" s="7">
        <v>0</v>
      </c>
      <c r="AL63" s="7">
        <v>0</v>
      </c>
      <c r="AM63" s="7">
        <v>0</v>
      </c>
      <c r="AN63" s="11">
        <v>0.33329999999999999</v>
      </c>
      <c r="AO63" s="11">
        <v>0.66669999999999996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/>
      <c r="AV63" s="7"/>
      <c r="AW63" s="7"/>
      <c r="AX63" s="7">
        <v>0</v>
      </c>
      <c r="AY63" s="7">
        <v>0</v>
      </c>
      <c r="AZ63" s="7">
        <v>0</v>
      </c>
      <c r="BA63" s="12">
        <v>3.5</v>
      </c>
      <c r="BB63" s="10">
        <v>0</v>
      </c>
      <c r="BC63" s="1">
        <v>0</v>
      </c>
      <c r="BD63" s="1">
        <v>0.04</v>
      </c>
      <c r="BE63" s="2">
        <f t="shared" si="0"/>
        <v>3.54</v>
      </c>
      <c r="BF63">
        <f>LOG(Tabelle13[[#This Row],[ico_duration_days]])</f>
        <v>1.5440680443502757</v>
      </c>
    </row>
    <row r="64" spans="1:58" x14ac:dyDescent="0.2">
      <c r="A64" s="3" t="s">
        <v>203</v>
      </c>
      <c r="B64" s="3" t="s">
        <v>204</v>
      </c>
      <c r="C64" s="4">
        <v>5.1473000000000004</v>
      </c>
      <c r="D64" s="5">
        <v>37634058</v>
      </c>
      <c r="E64" s="6">
        <v>12.93</v>
      </c>
      <c r="F64" s="6">
        <v>2.4700000000000002</v>
      </c>
      <c r="G64" s="7">
        <v>0</v>
      </c>
      <c r="H64" s="7">
        <v>0</v>
      </c>
      <c r="I64" s="7">
        <v>1</v>
      </c>
      <c r="J64" s="7">
        <v>2017</v>
      </c>
      <c r="K64" s="7">
        <v>21</v>
      </c>
      <c r="L64" s="7">
        <v>135</v>
      </c>
      <c r="M64" s="8">
        <v>0.59019999999999995</v>
      </c>
      <c r="N64" s="8">
        <v>0.1</v>
      </c>
      <c r="O64" s="6">
        <f>LOG(Tabelle13[[#This Row],[funds_raised_usd]])</f>
        <v>6.4364810129409173</v>
      </c>
      <c r="P64" s="9">
        <v>2732002</v>
      </c>
      <c r="Q64" s="7">
        <v>0</v>
      </c>
      <c r="R64" s="7">
        <v>1</v>
      </c>
      <c r="S64" s="7">
        <v>0</v>
      </c>
      <c r="T64" s="7">
        <v>0</v>
      </c>
      <c r="U64" s="7">
        <v>0</v>
      </c>
      <c r="V64" s="7">
        <v>1</v>
      </c>
      <c r="W64" s="7">
        <v>0</v>
      </c>
      <c r="X64" s="3">
        <v>0</v>
      </c>
      <c r="Y64" s="7">
        <v>0</v>
      </c>
      <c r="Z64" s="7">
        <v>1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1</v>
      </c>
      <c r="AG64" s="7">
        <v>1</v>
      </c>
      <c r="AH64" s="7">
        <v>1</v>
      </c>
      <c r="AI64" s="7">
        <v>5</v>
      </c>
      <c r="AJ64" s="10">
        <v>235.8</v>
      </c>
      <c r="AK64" s="7">
        <v>0</v>
      </c>
      <c r="AL64" s="7">
        <v>0</v>
      </c>
      <c r="AM64" s="7">
        <v>1</v>
      </c>
      <c r="AN64" s="11">
        <v>0.6</v>
      </c>
      <c r="AO64" s="11">
        <v>0.4</v>
      </c>
      <c r="AP64" s="7">
        <v>1</v>
      </c>
      <c r="AQ64" s="7">
        <v>1</v>
      </c>
      <c r="AR64" s="7">
        <v>6</v>
      </c>
      <c r="AS64" s="7">
        <v>2</v>
      </c>
      <c r="AT64" s="7">
        <v>2</v>
      </c>
      <c r="AU64" s="7">
        <v>1</v>
      </c>
      <c r="AV64" s="7">
        <v>0</v>
      </c>
      <c r="AW64" s="7">
        <v>0</v>
      </c>
      <c r="AX64" s="7">
        <v>0</v>
      </c>
      <c r="AY64" s="7">
        <v>1</v>
      </c>
      <c r="AZ64" s="7">
        <v>43</v>
      </c>
      <c r="BA64" s="12">
        <v>0</v>
      </c>
      <c r="BB64" s="10">
        <v>6.72</v>
      </c>
      <c r="BC64" s="1">
        <v>1.6459999999999999</v>
      </c>
      <c r="BD64" s="1">
        <v>1E-3</v>
      </c>
      <c r="BE64" s="2">
        <f t="shared" si="0"/>
        <v>8.3669999999999991</v>
      </c>
      <c r="BF64">
        <f>LOG(Tabelle13[[#This Row],[ico_duration_days]])</f>
        <v>1.3222192947339193</v>
      </c>
    </row>
    <row r="65" spans="1:58" x14ac:dyDescent="0.2">
      <c r="A65" s="3" t="s">
        <v>205</v>
      </c>
      <c r="B65" s="3"/>
      <c r="C65" s="4"/>
      <c r="D65" s="5"/>
      <c r="E65" s="6"/>
      <c r="F65" s="6"/>
      <c r="G65" s="7">
        <v>0</v>
      </c>
      <c r="H65" s="7">
        <v>0</v>
      </c>
      <c r="I65" s="7">
        <v>1</v>
      </c>
      <c r="J65" s="7">
        <v>2017</v>
      </c>
      <c r="K65" s="7">
        <v>91</v>
      </c>
      <c r="L65" s="7">
        <v>184</v>
      </c>
      <c r="M65" s="8">
        <v>0.26779999999999998</v>
      </c>
      <c r="N65" s="8">
        <v>0.08</v>
      </c>
      <c r="O65" s="6">
        <f>LOG(Tabelle13[[#This Row],[funds_raised_usd]])</f>
        <v>6.4228758285401328</v>
      </c>
      <c r="P65" s="9">
        <v>2647743</v>
      </c>
      <c r="Q65" s="7">
        <v>1</v>
      </c>
      <c r="R65" s="7">
        <v>0</v>
      </c>
      <c r="S65" s="7">
        <v>1</v>
      </c>
      <c r="T65" s="7">
        <v>0</v>
      </c>
      <c r="U65" s="7">
        <v>0</v>
      </c>
      <c r="V65" s="7">
        <v>0</v>
      </c>
      <c r="W65" s="7">
        <v>0</v>
      </c>
      <c r="X65" s="3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2</v>
      </c>
      <c r="AG65" s="7">
        <v>1</v>
      </c>
      <c r="AH65" s="7">
        <v>1</v>
      </c>
      <c r="AI65" s="7">
        <v>15</v>
      </c>
      <c r="AJ65" s="10">
        <v>0</v>
      </c>
      <c r="AK65" s="7">
        <v>0</v>
      </c>
      <c r="AL65" s="7">
        <v>0</v>
      </c>
      <c r="AM65" s="7">
        <v>1</v>
      </c>
      <c r="AN65" s="11">
        <v>0.4667</v>
      </c>
      <c r="AO65" s="11">
        <v>0.5333</v>
      </c>
      <c r="AP65" s="7">
        <v>1</v>
      </c>
      <c r="AQ65" s="7">
        <v>1</v>
      </c>
      <c r="AR65" s="7">
        <v>3</v>
      </c>
      <c r="AS65" s="7">
        <v>1</v>
      </c>
      <c r="AT65" s="7">
        <v>1</v>
      </c>
      <c r="AU65" s="7">
        <v>0</v>
      </c>
      <c r="AV65" s="7">
        <v>0</v>
      </c>
      <c r="AW65" s="7">
        <v>1</v>
      </c>
      <c r="AX65" s="7">
        <v>0</v>
      </c>
      <c r="AY65" s="7">
        <v>1</v>
      </c>
      <c r="AZ65" s="7">
        <v>34</v>
      </c>
      <c r="BA65" s="12">
        <v>86.2</v>
      </c>
      <c r="BB65" s="10">
        <v>2.94</v>
      </c>
      <c r="BC65" s="1">
        <v>2.2360000000000002</v>
      </c>
      <c r="BD65" s="1">
        <v>8.0000000000000002E-3</v>
      </c>
      <c r="BE65" s="2">
        <f t="shared" si="0"/>
        <v>91.384</v>
      </c>
      <c r="BF65">
        <f>LOG(Tabelle13[[#This Row],[ico_duration_days]])</f>
        <v>1.9590413923210936</v>
      </c>
    </row>
    <row r="66" spans="1:58" x14ac:dyDescent="0.2">
      <c r="A66" s="3" t="s">
        <v>206</v>
      </c>
      <c r="B66" s="3" t="s">
        <v>207</v>
      </c>
      <c r="C66" s="4">
        <v>1.1177999999999999</v>
      </c>
      <c r="D66" s="5">
        <v>6386722</v>
      </c>
      <c r="E66" s="6">
        <v>2.2999999999999998</v>
      </c>
      <c r="F66" s="6">
        <v>0.66</v>
      </c>
      <c r="G66" s="7">
        <v>0</v>
      </c>
      <c r="H66" s="7">
        <v>0</v>
      </c>
      <c r="I66" s="7">
        <v>1</v>
      </c>
      <c r="J66" s="7">
        <v>2017</v>
      </c>
      <c r="K66" s="7">
        <v>30</v>
      </c>
      <c r="L66" s="7">
        <v>97</v>
      </c>
      <c r="M66" s="8">
        <v>0.78</v>
      </c>
      <c r="N66" s="8">
        <v>0.15</v>
      </c>
      <c r="O66" s="6">
        <f>LOG(Tabelle13[[#This Row],[funds_raised_usd]])</f>
        <v>6.411304475590577</v>
      </c>
      <c r="P66" s="9">
        <v>2578128</v>
      </c>
      <c r="Q66" s="7">
        <v>0</v>
      </c>
      <c r="R66" s="7">
        <v>1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3">
        <v>1</v>
      </c>
      <c r="Y66" s="7">
        <v>0</v>
      </c>
      <c r="Z66" s="7">
        <v>1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2</v>
      </c>
      <c r="AG66" s="7">
        <v>0</v>
      </c>
      <c r="AH66" s="7">
        <v>0</v>
      </c>
      <c r="AI66" s="7">
        <v>3</v>
      </c>
      <c r="AJ66" s="10">
        <v>500</v>
      </c>
      <c r="AK66" s="7">
        <v>0</v>
      </c>
      <c r="AL66" s="7">
        <v>0</v>
      </c>
      <c r="AM66" s="7">
        <v>1</v>
      </c>
      <c r="AN66" s="11">
        <v>0.66669999999999996</v>
      </c>
      <c r="AO66" s="11">
        <v>0.33329999999999999</v>
      </c>
      <c r="AP66" s="7">
        <v>1</v>
      </c>
      <c r="AQ66" s="7">
        <v>1</v>
      </c>
      <c r="AR66" s="7">
        <v>4</v>
      </c>
      <c r="AS66" s="7">
        <v>2</v>
      </c>
      <c r="AT66" s="7">
        <v>2</v>
      </c>
      <c r="AU66" s="7">
        <v>1</v>
      </c>
      <c r="AV66" s="7">
        <v>0</v>
      </c>
      <c r="AW66" s="7">
        <v>0</v>
      </c>
      <c r="AX66" s="7">
        <v>0</v>
      </c>
      <c r="AY66" s="7">
        <v>1</v>
      </c>
      <c r="AZ66" s="7">
        <v>25</v>
      </c>
      <c r="BA66" s="12">
        <v>181.7</v>
      </c>
      <c r="BB66" s="10">
        <v>5.14</v>
      </c>
      <c r="BC66" s="1">
        <v>0</v>
      </c>
      <c r="BD66" s="1">
        <v>0.13500000000000001</v>
      </c>
      <c r="BE66" s="2">
        <f t="shared" si="0"/>
        <v>186.97499999999997</v>
      </c>
      <c r="BF66">
        <f>LOG(Tabelle13[[#This Row],[ico_duration_days]])</f>
        <v>1.4771212547196624</v>
      </c>
    </row>
    <row r="67" spans="1:58" x14ac:dyDescent="0.2">
      <c r="A67" s="3" t="s">
        <v>208</v>
      </c>
      <c r="B67" s="3" t="s">
        <v>209</v>
      </c>
      <c r="C67" s="4">
        <v>135.5667</v>
      </c>
      <c r="D67" s="5">
        <v>1162523</v>
      </c>
      <c r="E67" s="6">
        <v>0.39</v>
      </c>
      <c r="F67" s="6">
        <v>418.33</v>
      </c>
      <c r="G67" s="7">
        <v>0</v>
      </c>
      <c r="H67" s="7">
        <v>0</v>
      </c>
      <c r="I67" s="7">
        <v>1</v>
      </c>
      <c r="J67" s="7">
        <v>2017</v>
      </c>
      <c r="K67" s="7">
        <v>31</v>
      </c>
      <c r="L67" s="7">
        <v>39</v>
      </c>
      <c r="M67" s="8">
        <v>0.9</v>
      </c>
      <c r="N67" s="8">
        <v>0</v>
      </c>
      <c r="O67" s="6">
        <f>LOG(Tabelle13[[#This Row],[funds_raised_usd]])</f>
        <v>6.4082045077915062</v>
      </c>
      <c r="P67" s="9">
        <v>2559791</v>
      </c>
      <c r="Q67" s="7">
        <v>1</v>
      </c>
      <c r="R67" s="7">
        <v>1</v>
      </c>
      <c r="S67" s="7">
        <v>0</v>
      </c>
      <c r="T67" s="7">
        <v>0</v>
      </c>
      <c r="U67" s="7">
        <v>1</v>
      </c>
      <c r="V67" s="7">
        <v>0</v>
      </c>
      <c r="W67" s="7">
        <v>0</v>
      </c>
      <c r="X67" s="3">
        <v>0</v>
      </c>
      <c r="Y67" s="7">
        <v>0</v>
      </c>
      <c r="Z67" s="7">
        <v>0</v>
      </c>
      <c r="AA67" s="7">
        <v>1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1</v>
      </c>
      <c r="AI67" s="7">
        <v>0</v>
      </c>
      <c r="AJ67" s="10">
        <v>0</v>
      </c>
      <c r="AK67" s="7">
        <v>0</v>
      </c>
      <c r="AL67" s="7">
        <v>0</v>
      </c>
      <c r="AM67" s="7">
        <v>0</v>
      </c>
      <c r="AN67" s="11">
        <v>0</v>
      </c>
      <c r="AO67" s="11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/>
      <c r="AV67" s="7"/>
      <c r="AW67" s="7"/>
      <c r="AX67" s="7">
        <v>0</v>
      </c>
      <c r="AY67" s="7">
        <v>1</v>
      </c>
      <c r="AZ67" s="7">
        <v>10</v>
      </c>
      <c r="BA67" s="12">
        <v>28</v>
      </c>
      <c r="BB67" s="10">
        <v>6.03</v>
      </c>
      <c r="BC67" s="1">
        <v>25.327000000000002</v>
      </c>
      <c r="BD67" s="1">
        <v>0</v>
      </c>
      <c r="BE67" s="2">
        <f t="shared" ref="BE67:BE130" si="1">SUM(BA67:BD67)</f>
        <v>59.356999999999999</v>
      </c>
      <c r="BF67">
        <f>LOG(Tabelle13[[#This Row],[ico_duration_days]])</f>
        <v>1.4913616938342726</v>
      </c>
    </row>
    <row r="68" spans="1:58" x14ac:dyDescent="0.2">
      <c r="A68" s="3" t="s">
        <v>214</v>
      </c>
      <c r="B68" s="3" t="s">
        <v>215</v>
      </c>
      <c r="C68" s="4"/>
      <c r="D68" s="5"/>
      <c r="E68" s="6"/>
      <c r="F68" s="6"/>
      <c r="G68" s="7">
        <v>0</v>
      </c>
      <c r="H68" s="7">
        <v>0</v>
      </c>
      <c r="I68" s="7">
        <v>1</v>
      </c>
      <c r="J68" s="7">
        <v>2017</v>
      </c>
      <c r="K68" s="7">
        <v>18</v>
      </c>
      <c r="L68" s="7">
        <v>18</v>
      </c>
      <c r="M68" s="8"/>
      <c r="N68" s="8"/>
      <c r="O68" s="6">
        <f>LOG(Tabelle13[[#This Row],[funds_raised_usd]])</f>
        <v>6.3554277645073656</v>
      </c>
      <c r="P68" s="9">
        <v>2266876</v>
      </c>
      <c r="Q68" s="7">
        <v>0</v>
      </c>
      <c r="R68" s="7">
        <v>1</v>
      </c>
      <c r="S68" s="7">
        <v>0</v>
      </c>
      <c r="T68" s="7">
        <v>0</v>
      </c>
      <c r="U68" s="7">
        <v>1</v>
      </c>
      <c r="V68" s="7">
        <v>0</v>
      </c>
      <c r="W68" s="7">
        <v>0</v>
      </c>
      <c r="X68" s="3">
        <v>0</v>
      </c>
      <c r="Y68" s="7">
        <v>0</v>
      </c>
      <c r="Z68" s="7">
        <v>1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1</v>
      </c>
      <c r="AH68" s="7">
        <v>0</v>
      </c>
      <c r="AI68" s="7">
        <v>10</v>
      </c>
      <c r="AJ68" s="10">
        <v>274.89999999999998</v>
      </c>
      <c r="AK68" s="7">
        <v>0</v>
      </c>
      <c r="AL68" s="7">
        <v>0</v>
      </c>
      <c r="AM68" s="7">
        <v>2</v>
      </c>
      <c r="AN68" s="11">
        <v>0.4</v>
      </c>
      <c r="AO68" s="11">
        <v>0.6</v>
      </c>
      <c r="AP68" s="7">
        <v>1</v>
      </c>
      <c r="AQ68" s="7">
        <v>1</v>
      </c>
      <c r="AR68" s="7">
        <v>6</v>
      </c>
      <c r="AS68" s="7">
        <v>0</v>
      </c>
      <c r="AT68" s="7">
        <v>0</v>
      </c>
      <c r="AU68" s="7"/>
      <c r="AV68" s="7"/>
      <c r="AW68" s="7"/>
      <c r="AX68" s="7">
        <v>0</v>
      </c>
      <c r="AY68" s="7">
        <v>1</v>
      </c>
      <c r="AZ68" s="7">
        <v>23</v>
      </c>
      <c r="BA68" s="12">
        <v>19.2</v>
      </c>
      <c r="BB68" s="10">
        <v>4.93</v>
      </c>
      <c r="BC68" s="1">
        <v>20.838999999999999</v>
      </c>
      <c r="BD68" s="1">
        <v>0.216</v>
      </c>
      <c r="BE68" s="2">
        <f t="shared" si="1"/>
        <v>45.184999999999995</v>
      </c>
      <c r="BF68">
        <f>LOG(Tabelle13[[#This Row],[ico_duration_days]])</f>
        <v>1.255272505103306</v>
      </c>
    </row>
    <row r="69" spans="1:58" x14ac:dyDescent="0.2">
      <c r="A69" s="3" t="s">
        <v>226</v>
      </c>
      <c r="B69" s="3" t="s">
        <v>227</v>
      </c>
      <c r="C69" s="4">
        <v>4.6147999999999998</v>
      </c>
      <c r="D69" s="5">
        <v>30186585</v>
      </c>
      <c r="E69" s="6">
        <v>13.53</v>
      </c>
      <c r="F69" s="6">
        <v>0.62</v>
      </c>
      <c r="G69" s="7">
        <v>0</v>
      </c>
      <c r="H69" s="7">
        <v>0</v>
      </c>
      <c r="I69" s="7">
        <v>1</v>
      </c>
      <c r="J69" s="7">
        <v>2017</v>
      </c>
      <c r="K69" s="7">
        <v>49</v>
      </c>
      <c r="L69" s="7">
        <v>209</v>
      </c>
      <c r="M69" s="8">
        <v>0.75</v>
      </c>
      <c r="N69" s="8">
        <v>0.25</v>
      </c>
      <c r="O69" s="6">
        <f>LOG(Tabelle13[[#This Row],[funds_raised_usd]])</f>
        <v>6.2725213142184506</v>
      </c>
      <c r="P69" s="9">
        <v>1872929</v>
      </c>
      <c r="Q69" s="7">
        <v>1</v>
      </c>
      <c r="R69" s="7">
        <v>1</v>
      </c>
      <c r="S69" s="7">
        <v>0</v>
      </c>
      <c r="T69" s="7">
        <v>0</v>
      </c>
      <c r="U69" s="7">
        <v>1</v>
      </c>
      <c r="V69" s="7">
        <v>0</v>
      </c>
      <c r="W69" s="7">
        <v>0</v>
      </c>
      <c r="X69" s="3">
        <v>0</v>
      </c>
      <c r="Y69" s="7">
        <v>0</v>
      </c>
      <c r="Z69" s="7">
        <v>1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1</v>
      </c>
      <c r="AG69" s="7">
        <v>2</v>
      </c>
      <c r="AH69" s="7">
        <v>1</v>
      </c>
      <c r="AI69" s="7">
        <v>9</v>
      </c>
      <c r="AJ69" s="10">
        <v>241.22</v>
      </c>
      <c r="AK69" s="7">
        <v>1</v>
      </c>
      <c r="AL69" s="7">
        <v>0</v>
      </c>
      <c r="AM69" s="7">
        <v>3</v>
      </c>
      <c r="AN69" s="11">
        <v>0.66669999999999996</v>
      </c>
      <c r="AO69" s="11">
        <v>0.33329999999999999</v>
      </c>
      <c r="AP69" s="7">
        <v>1</v>
      </c>
      <c r="AQ69" s="7">
        <v>1</v>
      </c>
      <c r="AR69" s="7">
        <v>5</v>
      </c>
      <c r="AS69" s="7">
        <v>5</v>
      </c>
      <c r="AT69" s="7">
        <v>2</v>
      </c>
      <c r="AU69" s="7">
        <v>1</v>
      </c>
      <c r="AV69" s="7">
        <v>0</v>
      </c>
      <c r="AW69" s="7">
        <v>0</v>
      </c>
      <c r="AX69" s="7">
        <v>0</v>
      </c>
      <c r="AY69" s="7">
        <v>1</v>
      </c>
      <c r="AZ69" s="7">
        <v>32</v>
      </c>
      <c r="BA69" s="12">
        <v>342.4</v>
      </c>
      <c r="BB69" s="10">
        <v>17.96</v>
      </c>
      <c r="BC69" s="1">
        <v>7.9809999999999999</v>
      </c>
      <c r="BD69" s="1">
        <v>1.3560000000000001</v>
      </c>
      <c r="BE69" s="2">
        <f t="shared" si="1"/>
        <v>369.69699999999995</v>
      </c>
      <c r="BF69">
        <f>LOG(Tabelle13[[#This Row],[ico_duration_days]])</f>
        <v>1.6901960800285136</v>
      </c>
    </row>
    <row r="70" spans="1:58" x14ac:dyDescent="0.2">
      <c r="A70" s="3" t="s">
        <v>228</v>
      </c>
      <c r="B70" s="3" t="s">
        <v>229</v>
      </c>
      <c r="C70" s="4">
        <v>0.25159999999999999</v>
      </c>
      <c r="D70" s="5">
        <v>2870560</v>
      </c>
      <c r="E70" s="6">
        <v>0.56999999999999995</v>
      </c>
      <c r="F70" s="6">
        <v>0.13</v>
      </c>
      <c r="G70" s="7">
        <v>0</v>
      </c>
      <c r="H70" s="7">
        <v>0</v>
      </c>
      <c r="I70" s="7">
        <v>1</v>
      </c>
      <c r="J70" s="7">
        <v>2017</v>
      </c>
      <c r="K70" s="7">
        <v>29</v>
      </c>
      <c r="L70" s="7">
        <v>108</v>
      </c>
      <c r="M70" s="8">
        <v>0.92430000000000001</v>
      </c>
      <c r="N70" s="8">
        <v>7.5700000000000003E-2</v>
      </c>
      <c r="O70" s="6">
        <f>LOG(Tabelle13[[#This Row],[funds_raised_usd]])</f>
        <v>6.2552725051033065</v>
      </c>
      <c r="P70" s="9">
        <v>1800000</v>
      </c>
      <c r="Q70" s="7">
        <v>0</v>
      </c>
      <c r="R70" s="7">
        <v>1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3">
        <v>1</v>
      </c>
      <c r="Y70" s="7">
        <v>0</v>
      </c>
      <c r="Z70" s="7">
        <v>1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2</v>
      </c>
      <c r="AI70" s="7">
        <v>46</v>
      </c>
      <c r="AJ70" s="10">
        <v>15.37</v>
      </c>
      <c r="AK70" s="7">
        <v>0</v>
      </c>
      <c r="AL70" s="7">
        <v>0</v>
      </c>
      <c r="AM70" s="7">
        <v>1</v>
      </c>
      <c r="AN70" s="11">
        <v>0</v>
      </c>
      <c r="AO70" s="11">
        <v>1</v>
      </c>
      <c r="AP70" s="7">
        <v>1</v>
      </c>
      <c r="AQ70" s="7">
        <v>0</v>
      </c>
      <c r="AR70" s="7">
        <v>2</v>
      </c>
      <c r="AS70" s="7">
        <v>0</v>
      </c>
      <c r="AT70" s="7">
        <v>0</v>
      </c>
      <c r="AU70" s="7">
        <v>1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12">
        <v>3.4</v>
      </c>
      <c r="BB70" s="10">
        <v>5.95</v>
      </c>
      <c r="BC70" s="1">
        <v>0.14899999999999999</v>
      </c>
      <c r="BD70" s="1">
        <v>0</v>
      </c>
      <c r="BE70" s="2">
        <f t="shared" si="1"/>
        <v>9.4989999999999988</v>
      </c>
      <c r="BF70">
        <f>LOG(Tabelle13[[#This Row],[ico_duration_days]])</f>
        <v>1.4623979978989561</v>
      </c>
    </row>
    <row r="71" spans="1:58" x14ac:dyDescent="0.2">
      <c r="A71" s="3" t="s">
        <v>231</v>
      </c>
      <c r="B71" s="3" t="s">
        <v>232</v>
      </c>
      <c r="C71" s="4"/>
      <c r="D71" s="5"/>
      <c r="E71" s="6"/>
      <c r="F71" s="6"/>
      <c r="G71" s="7">
        <v>0</v>
      </c>
      <c r="H71" s="7">
        <v>0</v>
      </c>
      <c r="I71" s="7">
        <v>1</v>
      </c>
      <c r="J71" s="7">
        <v>2017</v>
      </c>
      <c r="K71" s="7">
        <v>60</v>
      </c>
      <c r="L71" s="7">
        <v>34</v>
      </c>
      <c r="M71" s="8">
        <v>0.8</v>
      </c>
      <c r="N71" s="8">
        <v>0</v>
      </c>
      <c r="O71" s="6">
        <f>LOG(Tabelle13[[#This Row],[funds_raised_usd]])</f>
        <v>6.2433962559101834</v>
      </c>
      <c r="P71" s="9">
        <v>1751444</v>
      </c>
      <c r="Q71" s="7">
        <v>1</v>
      </c>
      <c r="R71" s="7">
        <v>1</v>
      </c>
      <c r="S71" s="7">
        <v>1</v>
      </c>
      <c r="T71" s="7">
        <v>0</v>
      </c>
      <c r="U71" s="7">
        <v>0</v>
      </c>
      <c r="V71" s="7">
        <v>0</v>
      </c>
      <c r="W71" s="7">
        <v>0</v>
      </c>
      <c r="X71" s="3">
        <v>0</v>
      </c>
      <c r="Y71" s="7">
        <v>1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2</v>
      </c>
      <c r="AG71" s="7">
        <v>0</v>
      </c>
      <c r="AH71" s="7">
        <v>0</v>
      </c>
      <c r="AI71" s="7">
        <v>7</v>
      </c>
      <c r="AJ71" s="10">
        <v>264.86</v>
      </c>
      <c r="AK71" s="7">
        <v>0</v>
      </c>
      <c r="AL71" s="7">
        <v>0</v>
      </c>
      <c r="AM71" s="7">
        <v>2</v>
      </c>
      <c r="AN71" s="11">
        <v>0.57140000000000002</v>
      </c>
      <c r="AO71" s="11">
        <v>0.42859999999999998</v>
      </c>
      <c r="AP71" s="7">
        <v>1</v>
      </c>
      <c r="AQ71" s="7">
        <v>0</v>
      </c>
      <c r="AR71" s="7">
        <v>7</v>
      </c>
      <c r="AS71" s="7">
        <v>5</v>
      </c>
      <c r="AT71" s="7">
        <v>0</v>
      </c>
      <c r="AU71" s="7">
        <v>1</v>
      </c>
      <c r="AV71" s="7">
        <v>0</v>
      </c>
      <c r="AW71" s="7">
        <v>0</v>
      </c>
      <c r="AX71" s="7">
        <v>0</v>
      </c>
      <c r="AY71" s="7">
        <v>1</v>
      </c>
      <c r="AZ71" s="7">
        <v>8</v>
      </c>
      <c r="BA71" s="12">
        <v>24.8</v>
      </c>
      <c r="BB71" s="10">
        <v>0.88</v>
      </c>
      <c r="BC71" s="1">
        <v>2.1179999999999999</v>
      </c>
      <c r="BD71" s="1">
        <v>0.433</v>
      </c>
      <c r="BE71" s="2">
        <f t="shared" si="1"/>
        <v>28.230999999999998</v>
      </c>
      <c r="BF71">
        <f>LOG(Tabelle13[[#This Row],[ico_duration_days]])</f>
        <v>1.7781512503836436</v>
      </c>
    </row>
    <row r="72" spans="1:58" x14ac:dyDescent="0.2">
      <c r="A72" s="3" t="s">
        <v>239</v>
      </c>
      <c r="B72" s="3" t="s">
        <v>240</v>
      </c>
      <c r="C72" s="4">
        <v>0.49070000000000003</v>
      </c>
      <c r="D72" s="5">
        <v>1733656</v>
      </c>
      <c r="E72" s="6">
        <v>0.77</v>
      </c>
      <c r="F72" s="6">
        <v>0.31</v>
      </c>
      <c r="G72" s="7">
        <v>0</v>
      </c>
      <c r="H72" s="7">
        <v>0</v>
      </c>
      <c r="I72" s="7">
        <v>1</v>
      </c>
      <c r="J72" s="7">
        <v>2017</v>
      </c>
      <c r="K72" s="7">
        <v>27</v>
      </c>
      <c r="L72" s="7">
        <v>80</v>
      </c>
      <c r="M72" s="8">
        <v>3.6600000000000001E-2</v>
      </c>
      <c r="N72" s="8"/>
      <c r="O72" s="6">
        <f>LOG(Tabelle13[[#This Row],[funds_raised_usd]])</f>
        <v>6.0888445627270045</v>
      </c>
      <c r="P72" s="9">
        <v>1227000</v>
      </c>
      <c r="Q72" s="7">
        <v>1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3">
        <v>0</v>
      </c>
      <c r="Y72" s="7">
        <v>0</v>
      </c>
      <c r="Z72" s="7">
        <v>0</v>
      </c>
      <c r="AA72" s="7">
        <v>0</v>
      </c>
      <c r="AB72" s="7">
        <v>0</v>
      </c>
      <c r="AC72" s="7">
        <v>1</v>
      </c>
      <c r="AD72" s="7">
        <v>0</v>
      </c>
      <c r="AE72" s="7">
        <v>0</v>
      </c>
      <c r="AF72" s="7">
        <v>0</v>
      </c>
      <c r="AG72" s="7">
        <v>0</v>
      </c>
      <c r="AH72" s="7">
        <v>1</v>
      </c>
      <c r="AI72" s="7">
        <v>3</v>
      </c>
      <c r="AJ72" s="10">
        <v>121.67</v>
      </c>
      <c r="AK72" s="7">
        <v>0</v>
      </c>
      <c r="AL72" s="7">
        <v>0</v>
      </c>
      <c r="AM72" s="7">
        <v>1</v>
      </c>
      <c r="AN72" s="11">
        <v>0</v>
      </c>
      <c r="AO72" s="11">
        <v>1</v>
      </c>
      <c r="AP72" s="7">
        <v>1</v>
      </c>
      <c r="AQ72" s="7">
        <v>0</v>
      </c>
      <c r="AR72" s="7">
        <v>0</v>
      </c>
      <c r="AS72" s="7">
        <v>0</v>
      </c>
      <c r="AT72" s="7">
        <v>0</v>
      </c>
      <c r="AU72" s="7">
        <v>1</v>
      </c>
      <c r="AV72" s="7">
        <v>0</v>
      </c>
      <c r="AW72" s="7">
        <v>0</v>
      </c>
      <c r="AX72" s="7">
        <v>1</v>
      </c>
      <c r="AY72" s="7">
        <v>0</v>
      </c>
      <c r="AZ72" s="7">
        <v>0</v>
      </c>
      <c r="BA72" s="12">
        <v>21.5</v>
      </c>
      <c r="BB72" s="10">
        <v>15.87</v>
      </c>
      <c r="BC72" s="1">
        <v>0</v>
      </c>
      <c r="BD72" s="1">
        <v>9.657</v>
      </c>
      <c r="BE72" s="2">
        <f t="shared" si="1"/>
        <v>47.027000000000001</v>
      </c>
      <c r="BF72">
        <f>LOG(Tabelle13[[#This Row],[ico_duration_days]])</f>
        <v>1.4313637641589874</v>
      </c>
    </row>
    <row r="73" spans="1:58" x14ac:dyDescent="0.2">
      <c r="A73" s="3" t="s">
        <v>241</v>
      </c>
      <c r="B73" s="3" t="s">
        <v>242</v>
      </c>
      <c r="C73" s="4">
        <v>0</v>
      </c>
      <c r="D73" s="5">
        <v>320867</v>
      </c>
      <c r="E73" s="6">
        <v>0.13</v>
      </c>
      <c r="F73" s="6">
        <v>0.04</v>
      </c>
      <c r="G73" s="7">
        <v>0</v>
      </c>
      <c r="H73" s="7">
        <v>0</v>
      </c>
      <c r="I73" s="7">
        <v>1</v>
      </c>
      <c r="J73" s="7">
        <v>2017</v>
      </c>
      <c r="K73" s="7">
        <v>30</v>
      </c>
      <c r="L73" s="7">
        <v>80</v>
      </c>
      <c r="M73" s="8">
        <v>0.8</v>
      </c>
      <c r="N73" s="8">
        <v>0.04</v>
      </c>
      <c r="O73" s="6">
        <f>LOG(Tabelle13[[#This Row],[funds_raised_usd]])</f>
        <v>6.0875088337855914</v>
      </c>
      <c r="P73" s="9">
        <v>1223232</v>
      </c>
      <c r="Q73" s="7">
        <v>1</v>
      </c>
      <c r="R73" s="7">
        <v>0</v>
      </c>
      <c r="S73" s="7">
        <v>0</v>
      </c>
      <c r="T73" s="7">
        <v>0</v>
      </c>
      <c r="U73" s="7">
        <v>1</v>
      </c>
      <c r="V73" s="7">
        <v>0</v>
      </c>
      <c r="W73" s="7">
        <v>0</v>
      </c>
      <c r="X73" s="3">
        <v>0</v>
      </c>
      <c r="Y73" s="7">
        <v>0</v>
      </c>
      <c r="Z73" s="7">
        <v>1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1</v>
      </c>
      <c r="AG73" s="7">
        <v>1</v>
      </c>
      <c r="AH73" s="7">
        <v>1</v>
      </c>
      <c r="AI73" s="7">
        <v>3</v>
      </c>
      <c r="AJ73" s="10">
        <v>195.33</v>
      </c>
      <c r="AK73" s="7">
        <v>1</v>
      </c>
      <c r="AL73" s="7">
        <v>0</v>
      </c>
      <c r="AM73" s="7">
        <v>3</v>
      </c>
      <c r="AN73" s="11">
        <v>0.33329999999999999</v>
      </c>
      <c r="AO73" s="11">
        <v>0.66669999999999996</v>
      </c>
      <c r="AP73" s="7">
        <v>1</v>
      </c>
      <c r="AQ73" s="7">
        <v>1</v>
      </c>
      <c r="AR73" s="7">
        <v>3</v>
      </c>
      <c r="AS73" s="7">
        <v>3</v>
      </c>
      <c r="AT73" s="7">
        <v>3</v>
      </c>
      <c r="AU73" s="7"/>
      <c r="AV73" s="7"/>
      <c r="AW73" s="7"/>
      <c r="AX73" s="7">
        <v>1</v>
      </c>
      <c r="AY73" s="7">
        <v>1</v>
      </c>
      <c r="AZ73" s="7">
        <v>10</v>
      </c>
      <c r="BA73" s="12">
        <v>43</v>
      </c>
      <c r="BB73" s="10">
        <v>4.05</v>
      </c>
      <c r="BC73" s="1">
        <v>0</v>
      </c>
      <c r="BD73" s="1">
        <v>0.16200000000000001</v>
      </c>
      <c r="BE73" s="2">
        <f t="shared" si="1"/>
        <v>47.211999999999996</v>
      </c>
      <c r="BF73">
        <f>LOG(Tabelle13[[#This Row],[ico_duration_days]])</f>
        <v>1.4771212547196624</v>
      </c>
    </row>
    <row r="74" spans="1:58" x14ac:dyDescent="0.2">
      <c r="A74" s="3" t="s">
        <v>248</v>
      </c>
      <c r="B74" s="3" t="s">
        <v>249</v>
      </c>
      <c r="C74" s="4">
        <v>3.4872999999999998</v>
      </c>
      <c r="D74" s="5">
        <v>13241636</v>
      </c>
      <c r="E74" s="6">
        <v>7.99</v>
      </c>
      <c r="F74" s="6">
        <v>0.56000000000000005</v>
      </c>
      <c r="G74" s="7">
        <v>0</v>
      </c>
      <c r="H74" s="7">
        <v>0</v>
      </c>
      <c r="I74" s="7">
        <v>1</v>
      </c>
      <c r="J74" s="7">
        <v>2017</v>
      </c>
      <c r="K74" s="7">
        <v>29</v>
      </c>
      <c r="L74" s="7">
        <v>156</v>
      </c>
      <c r="M74" s="8">
        <v>0.7</v>
      </c>
      <c r="N74" s="8">
        <v>0.3</v>
      </c>
      <c r="O74" s="6">
        <f>LOG(Tabelle13[[#This Row],[funds_raised_usd]])</f>
        <v>6.0281428466229467</v>
      </c>
      <c r="P74" s="9">
        <v>1066947</v>
      </c>
      <c r="Q74" s="7">
        <v>1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1</v>
      </c>
      <c r="X74" s="3">
        <v>0</v>
      </c>
      <c r="Y74" s="7">
        <v>0</v>
      </c>
      <c r="Z74" s="7">
        <v>0</v>
      </c>
      <c r="AA74" s="7">
        <v>0</v>
      </c>
      <c r="AB74" s="7">
        <v>0</v>
      </c>
      <c r="AC74" s="7">
        <v>1</v>
      </c>
      <c r="AD74" s="7">
        <v>0</v>
      </c>
      <c r="AE74" s="7">
        <v>0</v>
      </c>
      <c r="AF74" s="7">
        <v>2</v>
      </c>
      <c r="AG74" s="7">
        <v>0</v>
      </c>
      <c r="AH74" s="7">
        <v>2</v>
      </c>
      <c r="AI74" s="7">
        <v>5</v>
      </c>
      <c r="AJ74" s="10">
        <v>295.60000000000002</v>
      </c>
      <c r="AK74" s="7">
        <v>0</v>
      </c>
      <c r="AL74" s="7">
        <v>0</v>
      </c>
      <c r="AM74" s="7">
        <v>1</v>
      </c>
      <c r="AN74" s="11">
        <v>0.8</v>
      </c>
      <c r="AO74" s="11">
        <v>0.2</v>
      </c>
      <c r="AP74" s="7">
        <v>1</v>
      </c>
      <c r="AQ74" s="7">
        <v>1</v>
      </c>
      <c r="AR74" s="7">
        <v>6</v>
      </c>
      <c r="AS74" s="7">
        <v>1</v>
      </c>
      <c r="AT74" s="7">
        <v>1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12">
        <v>43.8</v>
      </c>
      <c r="BB74" s="10">
        <v>2.33</v>
      </c>
      <c r="BC74" s="1">
        <v>0</v>
      </c>
      <c r="BD74" s="1">
        <v>0</v>
      </c>
      <c r="BE74" s="2">
        <f t="shared" si="1"/>
        <v>46.129999999999995</v>
      </c>
      <c r="BF74">
        <f>LOG(Tabelle13[[#This Row],[ico_duration_days]])</f>
        <v>1.4623979978989561</v>
      </c>
    </row>
    <row r="75" spans="1:58" x14ac:dyDescent="0.2">
      <c r="A75" s="3" t="s">
        <v>253</v>
      </c>
      <c r="B75" s="3" t="s">
        <v>254</v>
      </c>
      <c r="C75" s="4"/>
      <c r="D75" s="5"/>
      <c r="E75" s="6"/>
      <c r="F75" s="6"/>
      <c r="G75" s="7">
        <v>0</v>
      </c>
      <c r="H75" s="7">
        <v>0</v>
      </c>
      <c r="I75" s="7">
        <v>1</v>
      </c>
      <c r="J75" s="7">
        <v>2017</v>
      </c>
      <c r="K75" s="7">
        <v>2</v>
      </c>
      <c r="L75" s="7">
        <v>97</v>
      </c>
      <c r="M75" s="8">
        <v>0.2</v>
      </c>
      <c r="N75" s="8"/>
      <c r="O75" s="6">
        <f>LOG(Tabelle13[[#This Row],[funds_raised_usd]])</f>
        <v>5.997892911429946</v>
      </c>
      <c r="P75" s="9">
        <v>995160</v>
      </c>
      <c r="Q75" s="7"/>
      <c r="R75" s="7"/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3">
        <v>1</v>
      </c>
      <c r="Y75" s="7">
        <v>0</v>
      </c>
      <c r="Z75" s="7">
        <v>1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4</v>
      </c>
      <c r="AJ75" s="10">
        <v>187.5</v>
      </c>
      <c r="AK75" s="7">
        <v>0</v>
      </c>
      <c r="AL75" s="7">
        <v>0</v>
      </c>
      <c r="AM75" s="7">
        <v>1</v>
      </c>
      <c r="AN75" s="11">
        <v>0</v>
      </c>
      <c r="AO75" s="11">
        <v>1</v>
      </c>
      <c r="AP75" s="7">
        <v>1</v>
      </c>
      <c r="AQ75" s="7">
        <v>1</v>
      </c>
      <c r="AR75" s="7">
        <v>5</v>
      </c>
      <c r="AS75" s="7">
        <v>2</v>
      </c>
      <c r="AT75" s="7">
        <v>1</v>
      </c>
      <c r="AU75" s="7"/>
      <c r="AV75" s="7"/>
      <c r="AW75" s="7"/>
      <c r="AX75" s="7">
        <v>0</v>
      </c>
      <c r="AY75" s="7">
        <v>0</v>
      </c>
      <c r="AZ75" s="7">
        <v>0</v>
      </c>
      <c r="BA75" s="12">
        <v>16.3</v>
      </c>
      <c r="BB75" s="10">
        <v>1.55</v>
      </c>
      <c r="BC75" s="1">
        <v>0.28000000000000003</v>
      </c>
      <c r="BD75" s="1">
        <v>0.11899999999999999</v>
      </c>
      <c r="BE75" s="2">
        <f t="shared" si="1"/>
        <v>18.249000000000002</v>
      </c>
      <c r="BF75">
        <v>0</v>
      </c>
    </row>
    <row r="76" spans="1:58" x14ac:dyDescent="0.2">
      <c r="A76" s="3" t="s">
        <v>259</v>
      </c>
      <c r="B76" s="3" t="s">
        <v>260</v>
      </c>
      <c r="C76" s="4">
        <v>1.4891000000000001</v>
      </c>
      <c r="D76" s="5">
        <v>1239136</v>
      </c>
      <c r="E76" s="6">
        <v>1.84</v>
      </c>
      <c r="F76" s="6">
        <v>1.86</v>
      </c>
      <c r="G76" s="7">
        <v>0</v>
      </c>
      <c r="H76" s="7">
        <v>0</v>
      </c>
      <c r="I76" s="7">
        <v>1</v>
      </c>
      <c r="J76" s="7">
        <v>2017</v>
      </c>
      <c r="K76" s="7">
        <v>30</v>
      </c>
      <c r="L76" s="7">
        <v>64</v>
      </c>
      <c r="M76" s="8">
        <v>0.33329999999999999</v>
      </c>
      <c r="N76" s="8">
        <v>0</v>
      </c>
      <c r="O76" s="6">
        <f>LOG(Tabelle13[[#This Row],[funds_raised_usd]])</f>
        <v>5.9802343275410168</v>
      </c>
      <c r="P76" s="9">
        <v>955508</v>
      </c>
      <c r="Q76" s="7">
        <v>1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3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1</v>
      </c>
      <c r="AE76" s="7">
        <v>0</v>
      </c>
      <c r="AF76" s="7">
        <v>0</v>
      </c>
      <c r="AG76" s="7">
        <v>2</v>
      </c>
      <c r="AH76" s="7">
        <v>1</v>
      </c>
      <c r="AI76" s="7">
        <v>22</v>
      </c>
      <c r="AJ76" s="10">
        <v>244.68</v>
      </c>
      <c r="AK76" s="7">
        <v>1</v>
      </c>
      <c r="AL76" s="7">
        <v>0</v>
      </c>
      <c r="AM76" s="7">
        <v>9</v>
      </c>
      <c r="AN76" s="11">
        <v>0.31819999999999998</v>
      </c>
      <c r="AO76" s="11">
        <v>0.68179999999999996</v>
      </c>
      <c r="AP76" s="7">
        <v>1</v>
      </c>
      <c r="AQ76" s="7">
        <v>1</v>
      </c>
      <c r="AR76" s="7">
        <v>0</v>
      </c>
      <c r="AS76" s="7">
        <v>0</v>
      </c>
      <c r="AT76" s="7">
        <v>0</v>
      </c>
      <c r="AU76" s="7"/>
      <c r="AV76" s="7"/>
      <c r="AW76" s="7"/>
      <c r="AX76" s="7">
        <v>0</v>
      </c>
      <c r="AY76" s="7">
        <v>1</v>
      </c>
      <c r="AZ76" s="7">
        <v>13</v>
      </c>
      <c r="BA76" s="12">
        <v>33.700000000000003</v>
      </c>
      <c r="BB76" s="10">
        <v>2.09</v>
      </c>
      <c r="BC76" s="1">
        <v>0.86799999999999999</v>
      </c>
      <c r="BD76" s="1">
        <v>0.85199999999999998</v>
      </c>
      <c r="BE76" s="2">
        <f t="shared" si="1"/>
        <v>37.510000000000005</v>
      </c>
      <c r="BF76">
        <f>LOG(Tabelle13[[#This Row],[ico_duration_days]])</f>
        <v>1.4771212547196624</v>
      </c>
    </row>
    <row r="77" spans="1:58" x14ac:dyDescent="0.2">
      <c r="A77" s="3" t="s">
        <v>264</v>
      </c>
      <c r="B77" s="3" t="s">
        <v>265</v>
      </c>
      <c r="C77" s="4"/>
      <c r="D77" s="5"/>
      <c r="E77" s="6"/>
      <c r="F77" s="6"/>
      <c r="G77" s="7">
        <v>0</v>
      </c>
      <c r="H77" s="7">
        <v>0</v>
      </c>
      <c r="I77" s="7">
        <v>1</v>
      </c>
      <c r="J77" s="7">
        <v>2017</v>
      </c>
      <c r="K77" s="7">
        <v>3</v>
      </c>
      <c r="L77" s="7">
        <v>67</v>
      </c>
      <c r="M77" s="8">
        <v>0.75</v>
      </c>
      <c r="N77" s="8">
        <v>0.15</v>
      </c>
      <c r="O77" s="6">
        <f>LOG(Tabelle13[[#This Row],[funds_raised_usd]])</f>
        <v>5.9366645130000757</v>
      </c>
      <c r="P77" s="9">
        <v>864300</v>
      </c>
      <c r="Q77" s="7"/>
      <c r="R77" s="7"/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3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1</v>
      </c>
      <c r="AH77" s="7">
        <v>0</v>
      </c>
      <c r="AI77" s="7">
        <v>7</v>
      </c>
      <c r="AJ77" s="10">
        <v>20.71</v>
      </c>
      <c r="AK77" s="7">
        <v>1</v>
      </c>
      <c r="AL77" s="7">
        <v>0</v>
      </c>
      <c r="AM77" s="7">
        <v>2</v>
      </c>
      <c r="AN77" s="11">
        <v>0.71430000000000005</v>
      </c>
      <c r="AO77" s="11">
        <v>0.28570000000000001</v>
      </c>
      <c r="AP77" s="7">
        <v>1</v>
      </c>
      <c r="AQ77" s="7">
        <v>0</v>
      </c>
      <c r="AR77" s="7">
        <v>0</v>
      </c>
      <c r="AS77" s="7">
        <v>2</v>
      </c>
      <c r="AT77" s="7">
        <v>1</v>
      </c>
      <c r="AU77" s="7">
        <v>0</v>
      </c>
      <c r="AV77" s="7">
        <v>1</v>
      </c>
      <c r="AW77" s="7">
        <v>0</v>
      </c>
      <c r="AX77" s="7">
        <v>0</v>
      </c>
      <c r="AY77" s="7">
        <v>1</v>
      </c>
      <c r="AZ77" s="7">
        <v>8</v>
      </c>
      <c r="BA77" s="12">
        <v>2.2000000000000002</v>
      </c>
      <c r="BB77" s="10">
        <v>0</v>
      </c>
      <c r="BC77" s="1">
        <v>0</v>
      </c>
      <c r="BD77" s="1">
        <v>0.32200000000000001</v>
      </c>
      <c r="BE77" s="2">
        <f t="shared" si="1"/>
        <v>2.5220000000000002</v>
      </c>
      <c r="BF77">
        <f>LOG(Tabelle13[[#This Row],[ico_duration_days]])</f>
        <v>0.47712125471966244</v>
      </c>
    </row>
    <row r="78" spans="1:58" x14ac:dyDescent="0.2">
      <c r="A78" s="3" t="s">
        <v>272</v>
      </c>
      <c r="B78" s="3" t="s">
        <v>273</v>
      </c>
      <c r="C78" s="4">
        <v>76.8</v>
      </c>
      <c r="D78" s="5">
        <v>425549778</v>
      </c>
      <c r="E78" s="6">
        <v>385.65</v>
      </c>
      <c r="F78" s="6">
        <v>17.940000000000001</v>
      </c>
      <c r="G78" s="7">
        <v>0</v>
      </c>
      <c r="H78" s="7">
        <v>0</v>
      </c>
      <c r="I78" s="7">
        <v>1</v>
      </c>
      <c r="J78" s="7">
        <v>2017</v>
      </c>
      <c r="K78" s="7">
        <v>56</v>
      </c>
      <c r="L78" s="7">
        <v>205</v>
      </c>
      <c r="M78" s="8">
        <v>0.1714</v>
      </c>
      <c r="N78" s="8"/>
      <c r="O78" s="6">
        <f>LOG(Tabelle13[[#This Row],[funds_raised_usd]])</f>
        <v>5.9116901587538608</v>
      </c>
      <c r="P78" s="9">
        <v>816000</v>
      </c>
      <c r="Q78" s="7">
        <v>1</v>
      </c>
      <c r="R78" s="7">
        <v>0</v>
      </c>
      <c r="S78" s="7">
        <v>0</v>
      </c>
      <c r="T78" s="7">
        <v>0</v>
      </c>
      <c r="U78" s="7">
        <v>1</v>
      </c>
      <c r="V78" s="7">
        <v>0</v>
      </c>
      <c r="W78" s="7">
        <v>0</v>
      </c>
      <c r="X78" s="3">
        <v>0</v>
      </c>
      <c r="Y78" s="7">
        <v>1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2</v>
      </c>
      <c r="AH78" s="7">
        <v>1</v>
      </c>
      <c r="AI78" s="7">
        <v>0</v>
      </c>
      <c r="AJ78" s="10">
        <v>0</v>
      </c>
      <c r="AK78" s="7">
        <v>0</v>
      </c>
      <c r="AL78" s="7">
        <v>0</v>
      </c>
      <c r="AM78" s="7">
        <v>0</v>
      </c>
      <c r="AN78" s="11">
        <v>0</v>
      </c>
      <c r="AO78" s="11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1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12">
        <v>87.7</v>
      </c>
      <c r="BB78" s="10">
        <v>3.8</v>
      </c>
      <c r="BC78" s="1">
        <v>2.004</v>
      </c>
      <c r="BD78" s="1">
        <v>0.60599999999999998</v>
      </c>
      <c r="BE78" s="2">
        <f t="shared" si="1"/>
        <v>94.11</v>
      </c>
      <c r="BF78">
        <f>LOG(Tabelle13[[#This Row],[ico_duration_days]])</f>
        <v>1.7481880270062005</v>
      </c>
    </row>
    <row r="79" spans="1:58" x14ac:dyDescent="0.2">
      <c r="A79" s="3" t="s">
        <v>274</v>
      </c>
      <c r="B79" s="3" t="s">
        <v>274</v>
      </c>
      <c r="C79" s="4">
        <v>0.74819999999999998</v>
      </c>
      <c r="D79" s="5">
        <v>4168000</v>
      </c>
      <c r="E79" s="6">
        <v>0.93</v>
      </c>
      <c r="F79" s="6">
        <v>0.67</v>
      </c>
      <c r="G79" s="7">
        <v>0</v>
      </c>
      <c r="H79" s="7">
        <v>0</v>
      </c>
      <c r="I79" s="7">
        <v>1</v>
      </c>
      <c r="J79" s="7">
        <v>2017</v>
      </c>
      <c r="K79" s="7">
        <v>21</v>
      </c>
      <c r="L79" s="7">
        <v>72</v>
      </c>
      <c r="M79" s="8"/>
      <c r="N79" s="8"/>
      <c r="O79" s="6">
        <f>LOG(Tabelle13[[#This Row],[funds_raised_usd]])</f>
        <v>5.9045803142385402</v>
      </c>
      <c r="P79" s="9">
        <v>802750</v>
      </c>
      <c r="Q79" s="7">
        <v>0</v>
      </c>
      <c r="R79" s="7">
        <v>1</v>
      </c>
      <c r="S79" s="7">
        <v>0</v>
      </c>
      <c r="T79" s="7">
        <v>0</v>
      </c>
      <c r="U79" s="7">
        <v>1</v>
      </c>
      <c r="V79" s="7">
        <v>0</v>
      </c>
      <c r="W79" s="7">
        <v>0</v>
      </c>
      <c r="X79" s="3">
        <v>0</v>
      </c>
      <c r="Y79" s="7">
        <v>0</v>
      </c>
      <c r="Z79" s="7">
        <v>1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1</v>
      </c>
      <c r="AH79" s="7">
        <v>0</v>
      </c>
      <c r="AI79" s="7">
        <v>0</v>
      </c>
      <c r="AJ79" s="10">
        <v>0</v>
      </c>
      <c r="AK79" s="7">
        <v>0</v>
      </c>
      <c r="AL79" s="7">
        <v>0</v>
      </c>
      <c r="AM79" s="7">
        <v>0</v>
      </c>
      <c r="AN79" s="11">
        <v>0</v>
      </c>
      <c r="AO79" s="11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/>
      <c r="AV79" s="7"/>
      <c r="AW79" s="7"/>
      <c r="AX79" s="7">
        <v>0</v>
      </c>
      <c r="AY79" s="7">
        <v>0</v>
      </c>
      <c r="AZ79" s="7">
        <v>8</v>
      </c>
      <c r="BA79" s="12">
        <v>4.8</v>
      </c>
      <c r="BB79" s="10">
        <v>0.21</v>
      </c>
      <c r="BC79" s="1">
        <v>5.2869999999999999</v>
      </c>
      <c r="BD79" s="1">
        <v>0.24199999999999999</v>
      </c>
      <c r="BE79" s="2">
        <f t="shared" si="1"/>
        <v>10.539000000000001</v>
      </c>
      <c r="BF79">
        <f>LOG(Tabelle13[[#This Row],[ico_duration_days]])</f>
        <v>1.3222192947339193</v>
      </c>
    </row>
    <row r="80" spans="1:58" x14ac:dyDescent="0.2">
      <c r="A80" s="3" t="s">
        <v>281</v>
      </c>
      <c r="B80" s="3" t="s">
        <v>282</v>
      </c>
      <c r="C80" s="4"/>
      <c r="D80" s="5"/>
      <c r="E80" s="6"/>
      <c r="F80" s="6"/>
      <c r="G80" s="7">
        <v>0</v>
      </c>
      <c r="H80" s="7">
        <v>0</v>
      </c>
      <c r="I80" s="7">
        <v>1</v>
      </c>
      <c r="J80" s="7">
        <v>2017</v>
      </c>
      <c r="K80" s="7">
        <v>28</v>
      </c>
      <c r="L80" s="7">
        <v>110</v>
      </c>
      <c r="M80" s="8"/>
      <c r="N80" s="8"/>
      <c r="O80" s="6">
        <f>LOG(Tabelle13[[#This Row],[funds_raised_usd]])</f>
        <v>5.8750612633917001</v>
      </c>
      <c r="P80" s="9">
        <v>750000</v>
      </c>
      <c r="Q80" s="7">
        <v>1</v>
      </c>
      <c r="R80" s="7">
        <v>0</v>
      </c>
      <c r="S80" s="7">
        <v>0</v>
      </c>
      <c r="T80" s="7">
        <v>0</v>
      </c>
      <c r="U80" s="7">
        <v>1</v>
      </c>
      <c r="V80" s="7">
        <v>0</v>
      </c>
      <c r="W80" s="7">
        <v>0</v>
      </c>
      <c r="X80" s="3">
        <v>0</v>
      </c>
      <c r="Y80" s="7">
        <v>1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2</v>
      </c>
      <c r="AG80" s="7">
        <v>1</v>
      </c>
      <c r="AH80" s="7">
        <v>1</v>
      </c>
      <c r="AI80" s="7">
        <v>12</v>
      </c>
      <c r="AJ80" s="10">
        <v>181.33</v>
      </c>
      <c r="AK80" s="7">
        <v>0</v>
      </c>
      <c r="AL80" s="7">
        <v>0</v>
      </c>
      <c r="AM80" s="7">
        <v>5</v>
      </c>
      <c r="AN80" s="11">
        <v>0.66669999999999996</v>
      </c>
      <c r="AO80" s="11">
        <v>0.33329999999999999</v>
      </c>
      <c r="AP80" s="7">
        <v>1</v>
      </c>
      <c r="AQ80" s="7">
        <v>0</v>
      </c>
      <c r="AR80" s="7">
        <v>3</v>
      </c>
      <c r="AS80" s="7">
        <v>3</v>
      </c>
      <c r="AT80" s="7">
        <v>2</v>
      </c>
      <c r="AU80" s="7"/>
      <c r="AV80" s="7"/>
      <c r="AW80" s="7"/>
      <c r="AX80" s="7">
        <v>0</v>
      </c>
      <c r="AY80" s="7">
        <v>1</v>
      </c>
      <c r="AZ80" s="7">
        <v>20</v>
      </c>
      <c r="BA80" s="12">
        <v>17.600000000000001</v>
      </c>
      <c r="BB80" s="10">
        <v>2.34</v>
      </c>
      <c r="BC80" s="1">
        <v>0.16900000000000001</v>
      </c>
      <c r="BD80" s="1">
        <v>0.27500000000000002</v>
      </c>
      <c r="BE80" s="2">
        <f t="shared" si="1"/>
        <v>20.384</v>
      </c>
      <c r="BF80">
        <f>LOG(Tabelle13[[#This Row],[ico_duration_days]])</f>
        <v>1.4471580313422192</v>
      </c>
    </row>
    <row r="81" spans="1:58" x14ac:dyDescent="0.2">
      <c r="A81" s="3" t="s">
        <v>287</v>
      </c>
      <c r="B81" s="3" t="s">
        <v>288</v>
      </c>
      <c r="C81" s="4"/>
      <c r="D81" s="5"/>
      <c r="E81" s="6"/>
      <c r="F81" s="6"/>
      <c r="G81" s="7">
        <v>0</v>
      </c>
      <c r="H81" s="7">
        <v>0</v>
      </c>
      <c r="I81" s="7">
        <v>1</v>
      </c>
      <c r="J81" s="7">
        <v>2017</v>
      </c>
      <c r="K81" s="7">
        <v>31</v>
      </c>
      <c r="L81" s="7">
        <v>58</v>
      </c>
      <c r="M81" s="8"/>
      <c r="N81" s="8"/>
      <c r="O81" s="6">
        <f>LOG(Tabelle13[[#This Row],[funds_raised_usd]])</f>
        <v>5.8105812925171172</v>
      </c>
      <c r="P81" s="9">
        <v>646519</v>
      </c>
      <c r="Q81" s="7">
        <v>0</v>
      </c>
      <c r="R81" s="7">
        <v>1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3">
        <v>1</v>
      </c>
      <c r="Y81" s="7">
        <v>0</v>
      </c>
      <c r="Z81" s="7">
        <v>1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1</v>
      </c>
      <c r="AI81" s="7">
        <v>0</v>
      </c>
      <c r="AJ81" s="10">
        <v>0</v>
      </c>
      <c r="AK81" s="7">
        <v>0</v>
      </c>
      <c r="AL81" s="7">
        <v>0</v>
      </c>
      <c r="AM81" s="7">
        <v>0</v>
      </c>
      <c r="AN81" s="11">
        <v>0</v>
      </c>
      <c r="AO81" s="11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/>
      <c r="AV81" s="7"/>
      <c r="AW81" s="7"/>
      <c r="AX81" s="7">
        <v>1</v>
      </c>
      <c r="AY81" s="7">
        <v>1</v>
      </c>
      <c r="AZ81" s="7">
        <v>14</v>
      </c>
      <c r="BA81" s="12">
        <v>63</v>
      </c>
      <c r="BB81" s="10">
        <v>3.07</v>
      </c>
      <c r="BC81" s="1">
        <v>0.26600000000000001</v>
      </c>
      <c r="BD81" s="1">
        <v>0</v>
      </c>
      <c r="BE81" s="2">
        <f t="shared" si="1"/>
        <v>66.335999999999999</v>
      </c>
      <c r="BF81">
        <f>LOG(Tabelle13[[#This Row],[ico_duration_days]])</f>
        <v>1.4913616938342726</v>
      </c>
    </row>
    <row r="82" spans="1:58" x14ac:dyDescent="0.2">
      <c r="A82" s="3" t="s">
        <v>303</v>
      </c>
      <c r="B82" s="3" t="s">
        <v>304</v>
      </c>
      <c r="C82" s="4">
        <v>1E-4</v>
      </c>
      <c r="D82" s="5"/>
      <c r="E82" s="6">
        <v>0</v>
      </c>
      <c r="F82" s="6">
        <v>0</v>
      </c>
      <c r="G82" s="7">
        <v>0</v>
      </c>
      <c r="H82" s="7">
        <v>0</v>
      </c>
      <c r="I82" s="7">
        <v>1</v>
      </c>
      <c r="J82" s="7">
        <v>2017</v>
      </c>
      <c r="K82" s="7">
        <v>59</v>
      </c>
      <c r="L82" s="7">
        <v>124</v>
      </c>
      <c r="M82" s="8">
        <v>0.2293</v>
      </c>
      <c r="N82" s="8"/>
      <c r="O82" s="6">
        <f>LOG(Tabelle13[[#This Row],[funds_raised_usd]])</f>
        <v>5.7548557355561547</v>
      </c>
      <c r="P82" s="9">
        <v>568664</v>
      </c>
      <c r="Q82" s="7">
        <v>1</v>
      </c>
      <c r="R82" s="7">
        <v>0</v>
      </c>
      <c r="S82" s="7">
        <v>0</v>
      </c>
      <c r="T82" s="7">
        <v>0</v>
      </c>
      <c r="U82" s="7">
        <v>1</v>
      </c>
      <c r="V82" s="7">
        <v>0</v>
      </c>
      <c r="W82" s="7">
        <v>0</v>
      </c>
      <c r="X82" s="3">
        <v>0</v>
      </c>
      <c r="Y82" s="7">
        <v>1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1</v>
      </c>
      <c r="AG82" s="7">
        <v>1</v>
      </c>
      <c r="AH82" s="7">
        <v>1</v>
      </c>
      <c r="AI82" s="7">
        <v>5</v>
      </c>
      <c r="AJ82" s="10">
        <v>391</v>
      </c>
      <c r="AK82" s="7">
        <v>0</v>
      </c>
      <c r="AL82" s="7">
        <v>0</v>
      </c>
      <c r="AM82" s="7">
        <v>2</v>
      </c>
      <c r="AN82" s="11">
        <v>0.6</v>
      </c>
      <c r="AO82" s="11">
        <v>0.4</v>
      </c>
      <c r="AP82" s="7">
        <v>1</v>
      </c>
      <c r="AQ82" s="7">
        <v>1</v>
      </c>
      <c r="AR82" s="7">
        <v>7</v>
      </c>
      <c r="AS82" s="7">
        <v>0</v>
      </c>
      <c r="AT82" s="7">
        <v>0</v>
      </c>
      <c r="AU82" s="7">
        <v>1</v>
      </c>
      <c r="AV82" s="7">
        <v>0</v>
      </c>
      <c r="AW82" s="7">
        <v>0</v>
      </c>
      <c r="AX82" s="7">
        <v>0</v>
      </c>
      <c r="AY82" s="7">
        <v>1</v>
      </c>
      <c r="AZ82" s="7">
        <v>15</v>
      </c>
      <c r="BA82" s="12">
        <v>25.9</v>
      </c>
      <c r="BB82" s="10">
        <v>2.87</v>
      </c>
      <c r="BC82" s="1">
        <v>0</v>
      </c>
      <c r="BD82" s="1">
        <v>0</v>
      </c>
      <c r="BE82" s="2">
        <f t="shared" si="1"/>
        <v>28.77</v>
      </c>
      <c r="BF82">
        <f>LOG(Tabelle13[[#This Row],[ico_duration_days]])</f>
        <v>1.7708520116421442</v>
      </c>
    </row>
    <row r="83" spans="1:58" x14ac:dyDescent="0.2">
      <c r="A83" s="3" t="s">
        <v>305</v>
      </c>
      <c r="B83" s="3" t="s">
        <v>306</v>
      </c>
      <c r="C83" s="4"/>
      <c r="D83" s="5"/>
      <c r="E83" s="6"/>
      <c r="F83" s="6"/>
      <c r="G83" s="7">
        <v>0</v>
      </c>
      <c r="H83" s="7">
        <v>0</v>
      </c>
      <c r="I83" s="7">
        <v>1</v>
      </c>
      <c r="J83" s="7">
        <v>2017</v>
      </c>
      <c r="K83" s="7">
        <v>31</v>
      </c>
      <c r="L83" s="7">
        <v>214</v>
      </c>
      <c r="M83" s="8">
        <v>0.7</v>
      </c>
      <c r="N83" s="8">
        <v>0.3</v>
      </c>
      <c r="O83" s="6">
        <f>LOG(Tabelle13[[#This Row],[funds_raised_usd]])</f>
        <v>5.7542137447366661</v>
      </c>
      <c r="P83" s="9">
        <v>567824</v>
      </c>
      <c r="Q83" s="7">
        <v>1</v>
      </c>
      <c r="R83" s="7">
        <v>1</v>
      </c>
      <c r="S83" s="7">
        <v>0</v>
      </c>
      <c r="T83" s="7">
        <v>0</v>
      </c>
      <c r="U83" s="7">
        <v>0</v>
      </c>
      <c r="V83" s="7">
        <v>1</v>
      </c>
      <c r="W83" s="7">
        <v>0</v>
      </c>
      <c r="X83" s="3">
        <v>0</v>
      </c>
      <c r="Y83" s="7">
        <v>0</v>
      </c>
      <c r="Z83" s="7">
        <v>1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1</v>
      </c>
      <c r="AH83" s="7">
        <v>1</v>
      </c>
      <c r="AI83" s="7">
        <v>0</v>
      </c>
      <c r="AJ83" s="10">
        <v>0</v>
      </c>
      <c r="AK83" s="7">
        <v>0</v>
      </c>
      <c r="AL83" s="7">
        <v>0</v>
      </c>
      <c r="AM83" s="7">
        <v>0</v>
      </c>
      <c r="AN83" s="11">
        <v>0</v>
      </c>
      <c r="AO83" s="11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/>
      <c r="AV83" s="7"/>
      <c r="AW83" s="7"/>
      <c r="AX83" s="7">
        <v>0</v>
      </c>
      <c r="AY83" s="7">
        <v>0</v>
      </c>
      <c r="AZ83" s="7">
        <v>0</v>
      </c>
      <c r="BA83" s="12">
        <v>23.8</v>
      </c>
      <c r="BB83" s="10">
        <v>2.9</v>
      </c>
      <c r="BC83" s="1">
        <v>0</v>
      </c>
      <c r="BD83" s="1">
        <v>0.21099999999999999</v>
      </c>
      <c r="BE83" s="2">
        <f t="shared" si="1"/>
        <v>26.910999999999998</v>
      </c>
      <c r="BF83">
        <f>LOG(Tabelle13[[#This Row],[ico_duration_days]])</f>
        <v>1.4913616938342726</v>
      </c>
    </row>
    <row r="84" spans="1:58" x14ac:dyDescent="0.2">
      <c r="A84" s="3" t="s">
        <v>336</v>
      </c>
      <c r="B84" s="3" t="s">
        <v>337</v>
      </c>
      <c r="C84" s="4"/>
      <c r="D84" s="5">
        <v>37046543</v>
      </c>
      <c r="E84" s="6"/>
      <c r="F84" s="6"/>
      <c r="G84" s="7">
        <v>0</v>
      </c>
      <c r="H84" s="7">
        <v>0</v>
      </c>
      <c r="I84" s="7">
        <v>1</v>
      </c>
      <c r="J84" s="7">
        <v>2017</v>
      </c>
      <c r="K84" s="7">
        <v>77</v>
      </c>
      <c r="L84" s="7">
        <v>81</v>
      </c>
      <c r="M84" s="8"/>
      <c r="N84" s="8"/>
      <c r="O84" s="6">
        <f>LOG(Tabelle13[[#This Row],[funds_raised_usd]])</f>
        <v>5.5168670825436585</v>
      </c>
      <c r="P84" s="9">
        <v>328751</v>
      </c>
      <c r="Q84" s="7">
        <v>1</v>
      </c>
      <c r="R84" s="7">
        <v>0</v>
      </c>
      <c r="S84" s="7">
        <v>0</v>
      </c>
      <c r="T84" s="7">
        <v>0</v>
      </c>
      <c r="U84" s="7">
        <v>0</v>
      </c>
      <c r="V84" s="7">
        <v>1</v>
      </c>
      <c r="W84" s="7">
        <v>0</v>
      </c>
      <c r="X84" s="3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1</v>
      </c>
      <c r="AF84" s="7">
        <v>0</v>
      </c>
      <c r="AG84" s="7">
        <v>1</v>
      </c>
      <c r="AH84" s="7">
        <v>0</v>
      </c>
      <c r="AI84" s="7">
        <v>0</v>
      </c>
      <c r="AJ84" s="10">
        <v>0</v>
      </c>
      <c r="AK84" s="7">
        <v>0</v>
      </c>
      <c r="AL84" s="7">
        <v>0</v>
      </c>
      <c r="AM84" s="7">
        <v>0</v>
      </c>
      <c r="AN84" s="11">
        <v>0</v>
      </c>
      <c r="AO84" s="11">
        <v>0</v>
      </c>
      <c r="AP84" s="7">
        <v>0</v>
      </c>
      <c r="AQ84" s="7">
        <v>0</v>
      </c>
      <c r="AR84" s="7">
        <v>1</v>
      </c>
      <c r="AS84" s="7">
        <v>0</v>
      </c>
      <c r="AT84" s="7">
        <v>0</v>
      </c>
      <c r="AU84" s="7">
        <v>1</v>
      </c>
      <c r="AV84" s="7">
        <v>0</v>
      </c>
      <c r="AW84" s="7">
        <v>0</v>
      </c>
      <c r="AX84" s="7">
        <v>1</v>
      </c>
      <c r="AY84" s="7">
        <v>1</v>
      </c>
      <c r="AZ84" s="7">
        <v>24</v>
      </c>
      <c r="BA84" s="12">
        <v>1098.8</v>
      </c>
      <c r="BB84" s="10">
        <v>2.39</v>
      </c>
      <c r="BC84" s="1">
        <v>1.7</v>
      </c>
      <c r="BD84" s="1">
        <v>0.13200000000000001</v>
      </c>
      <c r="BE84" s="2">
        <f t="shared" si="1"/>
        <v>1103.0220000000002</v>
      </c>
      <c r="BF84">
        <f>LOG(Tabelle13[[#This Row],[ico_duration_days]])</f>
        <v>1.8864907251724818</v>
      </c>
    </row>
    <row r="85" spans="1:58" x14ac:dyDescent="0.2">
      <c r="A85" s="3" t="s">
        <v>340</v>
      </c>
      <c r="B85" s="3" t="s">
        <v>341</v>
      </c>
      <c r="C85" s="4"/>
      <c r="D85" s="5"/>
      <c r="E85" s="6"/>
      <c r="F85" s="6"/>
      <c r="G85" s="7">
        <v>0</v>
      </c>
      <c r="H85" s="7">
        <v>0</v>
      </c>
      <c r="I85" s="7">
        <v>1</v>
      </c>
      <c r="J85" s="7">
        <v>2017</v>
      </c>
      <c r="K85" s="7">
        <v>28</v>
      </c>
      <c r="L85" s="7">
        <v>156</v>
      </c>
      <c r="M85" s="8">
        <v>0.9</v>
      </c>
      <c r="N85" s="8"/>
      <c r="O85" s="6">
        <f>LOG(Tabelle13[[#This Row],[funds_raised_usd]])</f>
        <v>5.4872854731236753</v>
      </c>
      <c r="P85" s="9">
        <v>307104</v>
      </c>
      <c r="Q85" s="7"/>
      <c r="R85" s="7"/>
      <c r="S85" s="7">
        <v>0</v>
      </c>
      <c r="T85" s="7">
        <v>0</v>
      </c>
      <c r="U85" s="7">
        <v>0</v>
      </c>
      <c r="V85" s="7">
        <v>1</v>
      </c>
      <c r="W85" s="7">
        <v>0</v>
      </c>
      <c r="X85" s="3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1</v>
      </c>
      <c r="AH85" s="7">
        <v>0</v>
      </c>
      <c r="AI85" s="7">
        <v>0</v>
      </c>
      <c r="AJ85" s="10">
        <v>0</v>
      </c>
      <c r="AK85" s="7">
        <v>0</v>
      </c>
      <c r="AL85" s="7">
        <v>0</v>
      </c>
      <c r="AM85" s="7">
        <v>0</v>
      </c>
      <c r="AN85" s="11">
        <v>0</v>
      </c>
      <c r="AO85" s="11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/>
      <c r="AV85" s="7"/>
      <c r="AW85" s="7"/>
      <c r="AX85" s="7">
        <v>1</v>
      </c>
      <c r="AY85" s="7">
        <v>0</v>
      </c>
      <c r="AZ85" s="7">
        <v>0</v>
      </c>
      <c r="BA85" s="12">
        <v>0</v>
      </c>
      <c r="BB85" s="10">
        <v>0</v>
      </c>
      <c r="BC85" s="1">
        <v>0.96899999999999997</v>
      </c>
      <c r="BD85" s="1">
        <v>0.13500000000000001</v>
      </c>
      <c r="BE85" s="2">
        <f t="shared" si="1"/>
        <v>1.1040000000000001</v>
      </c>
      <c r="BF85">
        <f>LOG(Tabelle13[[#This Row],[ico_duration_days]])</f>
        <v>1.4471580313422192</v>
      </c>
    </row>
    <row r="86" spans="1:58" x14ac:dyDescent="0.2">
      <c r="A86" s="3" t="s">
        <v>346</v>
      </c>
      <c r="B86" s="3" t="s">
        <v>347</v>
      </c>
      <c r="C86" s="4">
        <v>2.6617999999999999</v>
      </c>
      <c r="D86" s="5">
        <v>1745522</v>
      </c>
      <c r="E86" s="6">
        <v>5.2</v>
      </c>
      <c r="F86" s="6">
        <v>1.8</v>
      </c>
      <c r="G86" s="7">
        <v>0</v>
      </c>
      <c r="H86" s="7">
        <v>0</v>
      </c>
      <c r="I86" s="7">
        <v>1</v>
      </c>
      <c r="J86" s="7">
        <v>2017</v>
      </c>
      <c r="K86" s="7">
        <v>47</v>
      </c>
      <c r="L86" s="7">
        <v>94</v>
      </c>
      <c r="M86" s="8">
        <v>6.9099999999999995E-2</v>
      </c>
      <c r="N86" s="8">
        <v>0.1</v>
      </c>
      <c r="O86" s="6">
        <f>LOG(Tabelle13[[#This Row],[funds_raised_usd]])</f>
        <v>5.4653114547062946</v>
      </c>
      <c r="P86" s="9">
        <v>291952</v>
      </c>
      <c r="Q86" s="7">
        <v>1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3">
        <v>1</v>
      </c>
      <c r="Y86" s="7">
        <v>0</v>
      </c>
      <c r="Z86" s="7">
        <v>1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1</v>
      </c>
      <c r="AH86" s="7">
        <v>2</v>
      </c>
      <c r="AI86" s="7">
        <v>9</v>
      </c>
      <c r="AJ86" s="10">
        <v>192.44</v>
      </c>
      <c r="AK86" s="7">
        <v>0</v>
      </c>
      <c r="AL86" s="7">
        <v>0</v>
      </c>
      <c r="AM86" s="7">
        <v>1</v>
      </c>
      <c r="AN86" s="11">
        <v>0.44440000000000002</v>
      </c>
      <c r="AO86" s="11">
        <v>0.44440000000000002</v>
      </c>
      <c r="AP86" s="7">
        <v>1</v>
      </c>
      <c r="AQ86" s="7">
        <v>1</v>
      </c>
      <c r="AR86" s="7">
        <v>4</v>
      </c>
      <c r="AS86" s="7">
        <v>3</v>
      </c>
      <c r="AT86" s="7">
        <v>2</v>
      </c>
      <c r="AU86" s="7">
        <v>1</v>
      </c>
      <c r="AV86" s="7">
        <v>0</v>
      </c>
      <c r="AW86" s="7">
        <v>0</v>
      </c>
      <c r="AX86" s="7">
        <v>0</v>
      </c>
      <c r="AY86" s="7">
        <v>1</v>
      </c>
      <c r="AZ86" s="7">
        <v>14</v>
      </c>
      <c r="BA86" s="12">
        <v>32.5</v>
      </c>
      <c r="BB86" s="10">
        <v>2.02</v>
      </c>
      <c r="BC86" s="1">
        <v>0</v>
      </c>
      <c r="BD86" s="1">
        <v>5.0000000000000001E-3</v>
      </c>
      <c r="BE86" s="2">
        <f t="shared" si="1"/>
        <v>34.525000000000006</v>
      </c>
      <c r="BF86">
        <f>LOG(Tabelle13[[#This Row],[ico_duration_days]])</f>
        <v>1.6720978579357175</v>
      </c>
    </row>
    <row r="87" spans="1:58" x14ac:dyDescent="0.2">
      <c r="A87" s="3" t="s">
        <v>348</v>
      </c>
      <c r="B87" s="3" t="s">
        <v>349</v>
      </c>
      <c r="C87" s="4">
        <v>46.310899999999997</v>
      </c>
      <c r="D87" s="5">
        <v>26018038</v>
      </c>
      <c r="E87" s="6">
        <v>106.35</v>
      </c>
      <c r="F87" s="6">
        <v>6.99</v>
      </c>
      <c r="G87" s="7">
        <v>0</v>
      </c>
      <c r="H87" s="7">
        <v>0</v>
      </c>
      <c r="I87" s="7">
        <v>1</v>
      </c>
      <c r="J87" s="7">
        <v>2017</v>
      </c>
      <c r="K87" s="7">
        <v>14</v>
      </c>
      <c r="L87" s="7">
        <v>157</v>
      </c>
      <c r="M87" s="8">
        <v>0.7369</v>
      </c>
      <c r="N87" s="8"/>
      <c r="O87" s="6">
        <f>LOG(Tabelle13[[#This Row],[funds_raised_usd]])</f>
        <v>5.4638929889859069</v>
      </c>
      <c r="P87" s="9">
        <v>291000</v>
      </c>
      <c r="Q87" s="7"/>
      <c r="R87" s="7"/>
      <c r="S87" s="7">
        <v>0</v>
      </c>
      <c r="T87" s="7">
        <v>0</v>
      </c>
      <c r="U87" s="7">
        <v>0</v>
      </c>
      <c r="V87" s="7">
        <v>1</v>
      </c>
      <c r="W87" s="7">
        <v>0</v>
      </c>
      <c r="X87" s="3">
        <v>0</v>
      </c>
      <c r="Y87" s="7">
        <v>0</v>
      </c>
      <c r="Z87" s="7">
        <v>1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1</v>
      </c>
      <c r="AG87" s="7">
        <v>2</v>
      </c>
      <c r="AH87" s="7">
        <v>1</v>
      </c>
      <c r="AI87" s="7">
        <v>0</v>
      </c>
      <c r="AJ87" s="10">
        <v>0</v>
      </c>
      <c r="AK87" s="7">
        <v>0</v>
      </c>
      <c r="AL87" s="7">
        <v>0</v>
      </c>
      <c r="AM87" s="7">
        <v>0</v>
      </c>
      <c r="AN87" s="11">
        <v>0</v>
      </c>
      <c r="AO87" s="11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/>
      <c r="AV87" s="7"/>
      <c r="AW87" s="7"/>
      <c r="AX87" s="7">
        <v>0</v>
      </c>
      <c r="AY87" s="7">
        <v>1</v>
      </c>
      <c r="AZ87" s="7">
        <v>24</v>
      </c>
      <c r="BA87" s="12">
        <v>0</v>
      </c>
      <c r="BB87" s="10">
        <v>1.29</v>
      </c>
      <c r="BC87" s="1">
        <v>0.39700000000000002</v>
      </c>
      <c r="BD87" s="1">
        <v>1.01</v>
      </c>
      <c r="BE87" s="2">
        <f t="shared" si="1"/>
        <v>2.6970000000000001</v>
      </c>
      <c r="BF87">
        <f>LOG(Tabelle13[[#This Row],[ico_duration_days]])</f>
        <v>1.146128035678238</v>
      </c>
    </row>
    <row r="88" spans="1:58" x14ac:dyDescent="0.2">
      <c r="A88" s="3" t="s">
        <v>350</v>
      </c>
      <c r="B88" s="3" t="s">
        <v>351</v>
      </c>
      <c r="C88" s="4"/>
      <c r="D88" s="5"/>
      <c r="E88" s="6"/>
      <c r="F88" s="6"/>
      <c r="G88" s="7">
        <v>0</v>
      </c>
      <c r="H88" s="7">
        <v>0</v>
      </c>
      <c r="I88" s="7">
        <v>1</v>
      </c>
      <c r="J88" s="7">
        <v>2017</v>
      </c>
      <c r="K88" s="7">
        <v>2</v>
      </c>
      <c r="L88" s="7">
        <v>77</v>
      </c>
      <c r="M88" s="8"/>
      <c r="N88" s="8"/>
      <c r="O88" s="6">
        <f>LOG(Tabelle13[[#This Row],[funds_raised_usd]])</f>
        <v>5.4335538326860107</v>
      </c>
      <c r="P88" s="9">
        <v>271365</v>
      </c>
      <c r="Q88" s="7">
        <v>1</v>
      </c>
      <c r="R88" s="7">
        <v>1</v>
      </c>
      <c r="S88" s="7">
        <v>0</v>
      </c>
      <c r="T88" s="7">
        <v>0</v>
      </c>
      <c r="U88" s="7">
        <v>1</v>
      </c>
      <c r="V88" s="7">
        <v>0</v>
      </c>
      <c r="W88" s="7">
        <v>0</v>
      </c>
      <c r="X88" s="3">
        <v>0</v>
      </c>
      <c r="Y88" s="7">
        <v>0</v>
      </c>
      <c r="Z88" s="7">
        <v>1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1</v>
      </c>
      <c r="AH88" s="7">
        <v>0</v>
      </c>
      <c r="AI88" s="7">
        <v>0</v>
      </c>
      <c r="AJ88" s="10">
        <v>0</v>
      </c>
      <c r="AK88" s="7">
        <v>0</v>
      </c>
      <c r="AL88" s="7">
        <v>0</v>
      </c>
      <c r="AM88" s="7">
        <v>0</v>
      </c>
      <c r="AN88" s="11">
        <v>0</v>
      </c>
      <c r="AO88" s="11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/>
      <c r="AV88" s="7"/>
      <c r="AW88" s="7"/>
      <c r="AX88" s="7">
        <v>0</v>
      </c>
      <c r="AY88" s="7">
        <v>1</v>
      </c>
      <c r="AZ88" s="7">
        <v>15</v>
      </c>
      <c r="BA88" s="12">
        <v>37.700000000000003</v>
      </c>
      <c r="BB88" s="10">
        <v>0.91</v>
      </c>
      <c r="BC88" s="1">
        <v>0.98599999999999999</v>
      </c>
      <c r="BD88" s="1">
        <v>0.36899999999999999</v>
      </c>
      <c r="BE88" s="2">
        <f t="shared" si="1"/>
        <v>39.964999999999996</v>
      </c>
      <c r="BF88">
        <f>LOG(Tabelle13[[#This Row],[ico_duration_days]])</f>
        <v>0.3010299956639812</v>
      </c>
    </row>
    <row r="89" spans="1:58" x14ac:dyDescent="0.2">
      <c r="A89" s="3" t="s">
        <v>352</v>
      </c>
      <c r="B89" s="3" t="s">
        <v>353</v>
      </c>
      <c r="C89" s="4">
        <v>1.0483</v>
      </c>
      <c r="D89" s="5">
        <v>684560</v>
      </c>
      <c r="E89" s="6">
        <v>7.92</v>
      </c>
      <c r="F89" s="6">
        <v>1.54</v>
      </c>
      <c r="G89" s="7">
        <v>0</v>
      </c>
      <c r="H89" s="7">
        <v>0</v>
      </c>
      <c r="I89" s="7">
        <v>1</v>
      </c>
      <c r="J89" s="7">
        <v>2017</v>
      </c>
      <c r="K89" s="7">
        <v>30</v>
      </c>
      <c r="L89" s="7">
        <v>39</v>
      </c>
      <c r="M89" s="8">
        <v>0.14130000000000001</v>
      </c>
      <c r="N89" s="8">
        <v>0.16</v>
      </c>
      <c r="O89" s="6">
        <f>LOG(Tabelle13[[#This Row],[funds_raised_usd]])</f>
        <v>5.4335010160390773</v>
      </c>
      <c r="P89" s="9">
        <v>271332</v>
      </c>
      <c r="Q89" s="7"/>
      <c r="R89" s="7"/>
      <c r="S89" s="7">
        <v>0</v>
      </c>
      <c r="T89" s="7">
        <v>0</v>
      </c>
      <c r="U89" s="7">
        <v>1</v>
      </c>
      <c r="V89" s="7">
        <v>0</v>
      </c>
      <c r="W89" s="7">
        <v>0</v>
      </c>
      <c r="X89" s="3">
        <v>0</v>
      </c>
      <c r="Y89" s="7">
        <v>1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1</v>
      </c>
      <c r="AG89" s="7">
        <v>1</v>
      </c>
      <c r="AH89" s="7">
        <v>0</v>
      </c>
      <c r="AI89" s="7">
        <v>4</v>
      </c>
      <c r="AJ89" s="10">
        <v>134.5</v>
      </c>
      <c r="AK89" s="7">
        <v>0</v>
      </c>
      <c r="AL89" s="7">
        <v>0</v>
      </c>
      <c r="AM89" s="7">
        <v>2</v>
      </c>
      <c r="AN89" s="11">
        <v>0.5</v>
      </c>
      <c r="AO89" s="11">
        <v>0.5</v>
      </c>
      <c r="AP89" s="7">
        <v>1</v>
      </c>
      <c r="AQ89" s="7">
        <v>1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1</v>
      </c>
      <c r="AZ89" s="7">
        <v>16</v>
      </c>
      <c r="BA89" s="12">
        <v>25.5</v>
      </c>
      <c r="BB89" s="10">
        <v>1.65</v>
      </c>
      <c r="BC89" s="1">
        <v>0.78100000000000003</v>
      </c>
      <c r="BD89" s="1">
        <v>0</v>
      </c>
      <c r="BE89" s="2">
        <f t="shared" si="1"/>
        <v>27.930999999999997</v>
      </c>
      <c r="BF89">
        <f>LOG(Tabelle13[[#This Row],[ico_duration_days]])</f>
        <v>1.4771212547196624</v>
      </c>
    </row>
    <row r="90" spans="1:58" x14ac:dyDescent="0.2">
      <c r="A90" s="3" t="s">
        <v>354</v>
      </c>
      <c r="B90" s="3" t="s">
        <v>355</v>
      </c>
      <c r="C90" s="4"/>
      <c r="D90" s="5"/>
      <c r="E90" s="6"/>
      <c r="F90" s="6"/>
      <c r="G90" s="7">
        <v>0</v>
      </c>
      <c r="H90" s="7">
        <v>0</v>
      </c>
      <c r="I90" s="7">
        <v>1</v>
      </c>
      <c r="J90" s="7">
        <v>2017</v>
      </c>
      <c r="K90" s="7">
        <v>30</v>
      </c>
      <c r="L90" s="7">
        <v>14</v>
      </c>
      <c r="M90" s="8"/>
      <c r="N90" s="8"/>
      <c r="O90" s="6">
        <f>LOG(Tabelle13[[#This Row],[funds_raised_usd]])</f>
        <v>5.3998017416210713</v>
      </c>
      <c r="P90" s="9">
        <v>251074</v>
      </c>
      <c r="Q90" s="7"/>
      <c r="R90" s="7"/>
      <c r="S90" s="7">
        <v>0</v>
      </c>
      <c r="T90" s="7">
        <v>0</v>
      </c>
      <c r="U90" s="7">
        <v>0</v>
      </c>
      <c r="V90" s="7">
        <v>0</v>
      </c>
      <c r="W90" s="7">
        <v>1</v>
      </c>
      <c r="X90" s="3">
        <v>0</v>
      </c>
      <c r="Y90" s="7">
        <v>0</v>
      </c>
      <c r="Z90" s="7">
        <v>1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1</v>
      </c>
      <c r="AI90" s="7">
        <v>0</v>
      </c>
      <c r="AJ90" s="10">
        <v>0</v>
      </c>
      <c r="AK90" s="7">
        <v>0</v>
      </c>
      <c r="AL90" s="7">
        <v>0</v>
      </c>
      <c r="AM90" s="7">
        <v>0</v>
      </c>
      <c r="AN90" s="11">
        <v>0</v>
      </c>
      <c r="AO90" s="11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/>
      <c r="AV90" s="7"/>
      <c r="AW90" s="7"/>
      <c r="AX90" s="7">
        <v>1</v>
      </c>
      <c r="AY90" s="7">
        <v>1</v>
      </c>
      <c r="AZ90" s="7">
        <v>19</v>
      </c>
      <c r="BA90" s="12">
        <v>19.899999999999999</v>
      </c>
      <c r="BB90" s="10">
        <v>3.08</v>
      </c>
      <c r="BC90" s="1">
        <v>2.8719999999999999</v>
      </c>
      <c r="BD90" s="1">
        <v>0.46500000000000002</v>
      </c>
      <c r="BE90" s="2">
        <f t="shared" si="1"/>
        <v>26.316999999999997</v>
      </c>
      <c r="BF90">
        <f>LOG(Tabelle13[[#This Row],[ico_duration_days]])</f>
        <v>1.4771212547196624</v>
      </c>
    </row>
    <row r="91" spans="1:58" x14ac:dyDescent="0.2">
      <c r="A91" s="3" t="s">
        <v>358</v>
      </c>
      <c r="B91" s="3" t="s">
        <v>359</v>
      </c>
      <c r="C91" s="4">
        <v>9.9469999999999992</v>
      </c>
      <c r="D91" s="5">
        <v>582958</v>
      </c>
      <c r="E91" s="6">
        <v>14.13</v>
      </c>
      <c r="F91" s="6">
        <v>6.12</v>
      </c>
      <c r="G91" s="7">
        <v>0</v>
      </c>
      <c r="H91" s="7">
        <v>0</v>
      </c>
      <c r="I91" s="7">
        <v>1</v>
      </c>
      <c r="J91" s="7">
        <v>2017</v>
      </c>
      <c r="K91" s="7">
        <v>34</v>
      </c>
      <c r="L91" s="7">
        <v>76</v>
      </c>
      <c r="M91" s="8">
        <v>0.92</v>
      </c>
      <c r="N91" s="8">
        <v>4.4999999999999998E-2</v>
      </c>
      <c r="O91" s="6">
        <f>LOG(Tabelle13[[#This Row],[funds_raised_usd]])</f>
        <v>5.3808621953412015</v>
      </c>
      <c r="P91" s="9">
        <v>240360</v>
      </c>
      <c r="Q91" s="7"/>
      <c r="R91" s="7"/>
      <c r="S91" s="7">
        <v>0</v>
      </c>
      <c r="T91" s="7">
        <v>0</v>
      </c>
      <c r="U91" s="7">
        <v>1</v>
      </c>
      <c r="V91" s="7">
        <v>0</v>
      </c>
      <c r="W91" s="7">
        <v>0</v>
      </c>
      <c r="X91" s="3">
        <v>0</v>
      </c>
      <c r="Y91" s="7">
        <v>0</v>
      </c>
      <c r="Z91" s="7">
        <v>0</v>
      </c>
      <c r="AA91" s="7">
        <v>0</v>
      </c>
      <c r="AB91" s="7">
        <v>1</v>
      </c>
      <c r="AC91" s="7">
        <v>0</v>
      </c>
      <c r="AD91" s="7">
        <v>0</v>
      </c>
      <c r="AE91" s="7">
        <v>0</v>
      </c>
      <c r="AF91" s="7">
        <v>0</v>
      </c>
      <c r="AG91" s="7">
        <v>1</v>
      </c>
      <c r="AH91" s="7">
        <v>1</v>
      </c>
      <c r="AI91" s="7">
        <v>8</v>
      </c>
      <c r="AJ91" s="10">
        <v>59.25</v>
      </c>
      <c r="AK91" s="7">
        <v>0</v>
      </c>
      <c r="AL91" s="7">
        <v>0</v>
      </c>
      <c r="AM91" s="7">
        <v>2</v>
      </c>
      <c r="AN91" s="11">
        <v>0.375</v>
      </c>
      <c r="AO91" s="11">
        <v>0.625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>
        <v>1</v>
      </c>
      <c r="AZ91" s="7">
        <v>19</v>
      </c>
      <c r="BA91" s="12">
        <v>35.1</v>
      </c>
      <c r="BB91" s="10">
        <v>2.02</v>
      </c>
      <c r="BC91" s="1">
        <v>0.32</v>
      </c>
      <c r="BD91" s="1">
        <v>0</v>
      </c>
      <c r="BE91" s="2">
        <f t="shared" si="1"/>
        <v>37.440000000000005</v>
      </c>
      <c r="BF91">
        <f>LOG(Tabelle13[[#This Row],[ico_duration_days]])</f>
        <v>1.5314789170422551</v>
      </c>
    </row>
    <row r="92" spans="1:58" x14ac:dyDescent="0.2">
      <c r="A92" s="3" t="s">
        <v>360</v>
      </c>
      <c r="B92" s="3" t="s">
        <v>361</v>
      </c>
      <c r="C92" s="4"/>
      <c r="D92" s="5"/>
      <c r="E92" s="6"/>
      <c r="F92" s="6"/>
      <c r="G92" s="7">
        <v>0</v>
      </c>
      <c r="H92" s="7">
        <v>0</v>
      </c>
      <c r="I92" s="7">
        <v>1</v>
      </c>
      <c r="J92" s="7">
        <v>2017</v>
      </c>
      <c r="K92" s="7">
        <v>0</v>
      </c>
      <c r="L92" s="7">
        <v>31</v>
      </c>
      <c r="M92" s="8"/>
      <c r="N92" s="8"/>
      <c r="O92" s="6">
        <f>LOG(Tabelle13[[#This Row],[funds_raised_usd]])</f>
        <v>5.3294507644619191</v>
      </c>
      <c r="P92" s="9">
        <v>213526</v>
      </c>
      <c r="Q92" s="7">
        <v>0</v>
      </c>
      <c r="R92" s="7">
        <v>1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3">
        <v>0</v>
      </c>
      <c r="Y92" s="7">
        <v>0</v>
      </c>
      <c r="Z92" s="7">
        <v>1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1</v>
      </c>
      <c r="AH92" s="7">
        <v>0</v>
      </c>
      <c r="AI92" s="7">
        <v>8</v>
      </c>
      <c r="AJ92" s="10">
        <v>46.13</v>
      </c>
      <c r="AK92" s="7">
        <v>1</v>
      </c>
      <c r="AL92" s="7">
        <v>0</v>
      </c>
      <c r="AM92" s="7">
        <v>1</v>
      </c>
      <c r="AN92" s="11">
        <v>0.75</v>
      </c>
      <c r="AO92" s="11">
        <v>0.25</v>
      </c>
      <c r="AP92" s="7">
        <v>1</v>
      </c>
      <c r="AQ92" s="7">
        <v>1</v>
      </c>
      <c r="AR92" s="7">
        <v>0</v>
      </c>
      <c r="AS92" s="7">
        <v>0</v>
      </c>
      <c r="AT92" s="7">
        <v>0</v>
      </c>
      <c r="AU92" s="7">
        <v>0</v>
      </c>
      <c r="AV92" s="7">
        <v>1</v>
      </c>
      <c r="AW92" s="7">
        <v>0</v>
      </c>
      <c r="AX92" s="7">
        <v>0</v>
      </c>
      <c r="AY92" s="7">
        <v>1</v>
      </c>
      <c r="AZ92" s="7">
        <v>17</v>
      </c>
      <c r="BA92" s="12">
        <v>3.8</v>
      </c>
      <c r="BB92" s="10">
        <v>0.04</v>
      </c>
      <c r="BC92" s="1">
        <v>3.1549999999999998</v>
      </c>
      <c r="BD92" s="1">
        <v>3.2000000000000001E-2</v>
      </c>
      <c r="BE92" s="2">
        <f t="shared" si="1"/>
        <v>7.0269999999999992</v>
      </c>
      <c r="BF92">
        <v>0</v>
      </c>
    </row>
    <row r="93" spans="1:58" x14ac:dyDescent="0.2">
      <c r="A93" s="3" t="s">
        <v>364</v>
      </c>
      <c r="B93" s="3" t="s">
        <v>365</v>
      </c>
      <c r="C93" s="4"/>
      <c r="D93" s="5"/>
      <c r="E93" s="6"/>
      <c r="F93" s="6"/>
      <c r="G93" s="7">
        <v>0</v>
      </c>
      <c r="H93" s="7">
        <v>0</v>
      </c>
      <c r="I93" s="7">
        <v>1</v>
      </c>
      <c r="J93" s="7">
        <v>2017</v>
      </c>
      <c r="K93" s="7">
        <v>61</v>
      </c>
      <c r="L93" s="7">
        <v>95</v>
      </c>
      <c r="M93" s="8"/>
      <c r="N93" s="8"/>
      <c r="O93" s="6">
        <f>LOG(Tabelle13[[#This Row],[funds_raised_usd]])</f>
        <v>5.3144865968302284</v>
      </c>
      <c r="P93" s="9">
        <v>206294</v>
      </c>
      <c r="Q93" s="7"/>
      <c r="R93" s="7"/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3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1</v>
      </c>
      <c r="AG93" s="7">
        <v>1</v>
      </c>
      <c r="AH93" s="7">
        <v>1</v>
      </c>
      <c r="AI93" s="7">
        <v>0</v>
      </c>
      <c r="AJ93" s="10">
        <v>0</v>
      </c>
      <c r="AK93" s="7">
        <v>0</v>
      </c>
      <c r="AL93" s="7">
        <v>0</v>
      </c>
      <c r="AM93" s="7">
        <v>0</v>
      </c>
      <c r="AN93" s="11">
        <v>0</v>
      </c>
      <c r="AO93" s="11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1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12">
        <v>6</v>
      </c>
      <c r="BB93" s="10">
        <v>1.44</v>
      </c>
      <c r="BC93" s="1">
        <v>0</v>
      </c>
      <c r="BD93" s="1">
        <v>1.2999999999999999E-2</v>
      </c>
      <c r="BE93" s="2">
        <f t="shared" si="1"/>
        <v>7.4529999999999994</v>
      </c>
      <c r="BF93">
        <f>LOG(Tabelle13[[#This Row],[ico_duration_days]])</f>
        <v>1.7853298350107671</v>
      </c>
    </row>
    <row r="94" spans="1:58" x14ac:dyDescent="0.2">
      <c r="A94" s="3" t="s">
        <v>366</v>
      </c>
      <c r="B94" s="3" t="s">
        <v>367</v>
      </c>
      <c r="C94" s="4"/>
      <c r="D94" s="5"/>
      <c r="E94" s="6"/>
      <c r="F94" s="6"/>
      <c r="G94" s="7">
        <v>0</v>
      </c>
      <c r="H94" s="7">
        <v>0</v>
      </c>
      <c r="I94" s="7">
        <v>1</v>
      </c>
      <c r="J94" s="7">
        <v>2017</v>
      </c>
      <c r="K94" s="7">
        <v>30</v>
      </c>
      <c r="L94" s="7">
        <v>125</v>
      </c>
      <c r="M94" s="8">
        <v>0.4</v>
      </c>
      <c r="N94" s="8">
        <v>0.33329999999999999</v>
      </c>
      <c r="O94" s="6">
        <f>LOG(Tabelle13[[#This Row],[funds_raised_usd]])</f>
        <v>5.2695129442179161</v>
      </c>
      <c r="P94" s="9">
        <v>186000</v>
      </c>
      <c r="Q94" s="7"/>
      <c r="R94" s="7"/>
      <c r="S94" s="7">
        <v>0</v>
      </c>
      <c r="T94" s="7">
        <v>0</v>
      </c>
      <c r="U94" s="7">
        <v>1</v>
      </c>
      <c r="V94" s="7">
        <v>0</v>
      </c>
      <c r="W94" s="7">
        <v>0</v>
      </c>
      <c r="X94" s="3">
        <v>0</v>
      </c>
      <c r="Y94" s="7">
        <v>1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5</v>
      </c>
      <c r="AJ94" s="10">
        <v>89.8</v>
      </c>
      <c r="AK94" s="7">
        <v>1</v>
      </c>
      <c r="AL94" s="7">
        <v>0</v>
      </c>
      <c r="AM94" s="7">
        <v>1</v>
      </c>
      <c r="AN94" s="11">
        <v>0.8</v>
      </c>
      <c r="AO94" s="11">
        <v>0.2</v>
      </c>
      <c r="AP94" s="7">
        <v>1</v>
      </c>
      <c r="AQ94" s="7">
        <v>0</v>
      </c>
      <c r="AR94" s="7">
        <v>0</v>
      </c>
      <c r="AS94" s="7">
        <v>0</v>
      </c>
      <c r="AT94" s="7">
        <v>0</v>
      </c>
      <c r="AU94" s="7"/>
      <c r="AV94" s="7"/>
      <c r="AW94" s="7"/>
      <c r="AX94" s="7">
        <v>0</v>
      </c>
      <c r="AY94" s="7">
        <v>1</v>
      </c>
      <c r="AZ94" s="7">
        <v>15</v>
      </c>
      <c r="BA94" s="12">
        <v>2.1</v>
      </c>
      <c r="BB94" s="10">
        <v>0</v>
      </c>
      <c r="BC94" s="1">
        <v>0</v>
      </c>
      <c r="BD94" s="1">
        <v>0</v>
      </c>
      <c r="BE94" s="2">
        <f t="shared" si="1"/>
        <v>2.1</v>
      </c>
      <c r="BF94">
        <f>LOG(Tabelle13[[#This Row],[ico_duration_days]])</f>
        <v>1.4771212547196624</v>
      </c>
    </row>
    <row r="95" spans="1:58" x14ac:dyDescent="0.2">
      <c r="A95" s="3" t="s">
        <v>373</v>
      </c>
      <c r="B95" s="3" t="s">
        <v>263</v>
      </c>
      <c r="C95" s="4">
        <v>1</v>
      </c>
      <c r="D95" s="5">
        <v>0</v>
      </c>
      <c r="E95" s="6">
        <v>1</v>
      </c>
      <c r="F95" s="6"/>
      <c r="G95" s="7">
        <v>0</v>
      </c>
      <c r="H95" s="7">
        <v>0</v>
      </c>
      <c r="I95" s="7">
        <v>1</v>
      </c>
      <c r="J95" s="7">
        <v>2017</v>
      </c>
      <c r="K95" s="7">
        <v>3</v>
      </c>
      <c r="L95" s="7">
        <v>154</v>
      </c>
      <c r="M95" s="8"/>
      <c r="N95" s="8"/>
      <c r="O95" s="6">
        <f>LOG(Tabelle13[[#This Row],[funds_raised_usd]])</f>
        <v>5.1760912590556813</v>
      </c>
      <c r="P95" s="9">
        <v>150000</v>
      </c>
      <c r="Q95" s="7"/>
      <c r="R95" s="7"/>
      <c r="S95" s="7">
        <v>0</v>
      </c>
      <c r="T95" s="7">
        <v>0</v>
      </c>
      <c r="U95" s="7">
        <v>1</v>
      </c>
      <c r="V95" s="7">
        <v>0</v>
      </c>
      <c r="W95" s="7">
        <v>0</v>
      </c>
      <c r="X95" s="3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1</v>
      </c>
      <c r="AH95" s="7">
        <v>0</v>
      </c>
      <c r="AI95" s="7">
        <v>0</v>
      </c>
      <c r="AJ95" s="10">
        <v>0</v>
      </c>
      <c r="AK95" s="7">
        <v>0</v>
      </c>
      <c r="AL95" s="7">
        <v>0</v>
      </c>
      <c r="AM95" s="7">
        <v>0</v>
      </c>
      <c r="AN95" s="11">
        <v>0</v>
      </c>
      <c r="AO95" s="11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/>
      <c r="AV95" s="7"/>
      <c r="AW95" s="7"/>
      <c r="AX95" s="7">
        <v>1</v>
      </c>
      <c r="AY95" s="7">
        <v>0</v>
      </c>
      <c r="AZ95" s="7">
        <v>0</v>
      </c>
      <c r="BA95" s="12">
        <v>19</v>
      </c>
      <c r="BB95" s="10">
        <v>0.21</v>
      </c>
      <c r="BC95" s="1">
        <v>0</v>
      </c>
      <c r="BD95" s="1">
        <v>0</v>
      </c>
      <c r="BE95" s="2">
        <f t="shared" si="1"/>
        <v>19.21</v>
      </c>
      <c r="BF95">
        <f>LOG(Tabelle13[[#This Row],[ico_duration_days]])</f>
        <v>0.47712125471966244</v>
      </c>
    </row>
    <row r="96" spans="1:58" x14ac:dyDescent="0.2">
      <c r="A96" s="3" t="s">
        <v>380</v>
      </c>
      <c r="B96" s="3" t="s">
        <v>112</v>
      </c>
      <c r="C96" s="4">
        <v>8.3301999999999996</v>
      </c>
      <c r="D96" s="5">
        <v>12293609</v>
      </c>
      <c r="E96" s="6">
        <v>22.94</v>
      </c>
      <c r="F96" s="6">
        <v>1.19</v>
      </c>
      <c r="G96" s="7">
        <v>0</v>
      </c>
      <c r="H96" s="7">
        <v>0</v>
      </c>
      <c r="I96" s="7">
        <v>1</v>
      </c>
      <c r="J96" s="7">
        <v>2017</v>
      </c>
      <c r="K96" s="7">
        <v>0</v>
      </c>
      <c r="L96" s="7">
        <v>171</v>
      </c>
      <c r="M96" s="8"/>
      <c r="N96" s="8"/>
      <c r="O96" s="6">
        <f>LOG(Tabelle13[[#This Row],[funds_raised_usd]])</f>
        <v>5.1364668904658393</v>
      </c>
      <c r="P96" s="9">
        <v>136920</v>
      </c>
      <c r="Q96" s="7">
        <v>0</v>
      </c>
      <c r="R96" s="7">
        <v>1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3">
        <v>0</v>
      </c>
      <c r="Y96" s="7">
        <v>0</v>
      </c>
      <c r="Z96" s="7">
        <v>1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1</v>
      </c>
      <c r="AG96" s="7">
        <v>2</v>
      </c>
      <c r="AH96" s="7">
        <v>2</v>
      </c>
      <c r="AI96" s="7">
        <v>9</v>
      </c>
      <c r="AJ96" s="10">
        <v>195.11</v>
      </c>
      <c r="AK96" s="7">
        <v>1</v>
      </c>
      <c r="AL96" s="7">
        <v>1</v>
      </c>
      <c r="AM96" s="7">
        <v>6</v>
      </c>
      <c r="AN96" s="11">
        <v>0.55559999999999998</v>
      </c>
      <c r="AO96" s="11">
        <v>0.44440000000000002</v>
      </c>
      <c r="AP96" s="7">
        <v>1</v>
      </c>
      <c r="AQ96" s="7">
        <v>0</v>
      </c>
      <c r="AR96" s="7">
        <v>6</v>
      </c>
      <c r="AS96" s="7">
        <v>0</v>
      </c>
      <c r="AT96" s="7">
        <v>0</v>
      </c>
      <c r="AU96" s="7"/>
      <c r="AV96" s="7"/>
      <c r="AW96" s="7"/>
      <c r="AX96" s="7">
        <v>0</v>
      </c>
      <c r="AY96" s="7">
        <v>1</v>
      </c>
      <c r="AZ96" s="7">
        <v>22</v>
      </c>
      <c r="BA96" s="12">
        <v>17.8</v>
      </c>
      <c r="BB96" s="10">
        <v>1.1599999999999999</v>
      </c>
      <c r="BC96" s="1">
        <v>0</v>
      </c>
      <c r="BD96" s="1">
        <v>0</v>
      </c>
      <c r="BE96" s="2">
        <f t="shared" si="1"/>
        <v>18.96</v>
      </c>
      <c r="BF96">
        <v>0</v>
      </c>
    </row>
    <row r="97" spans="1:58" x14ac:dyDescent="0.2">
      <c r="A97" s="3" t="s">
        <v>383</v>
      </c>
      <c r="B97" s="3" t="s">
        <v>384</v>
      </c>
      <c r="C97" s="4">
        <v>1.0290999999999999</v>
      </c>
      <c r="D97" s="5">
        <v>1164375</v>
      </c>
      <c r="E97" s="6">
        <v>2.3199999999999998</v>
      </c>
      <c r="F97" s="6">
        <v>101.96</v>
      </c>
      <c r="G97" s="7">
        <v>0</v>
      </c>
      <c r="H97" s="7">
        <v>0</v>
      </c>
      <c r="I97" s="7">
        <v>1</v>
      </c>
      <c r="J97" s="7">
        <v>2017</v>
      </c>
      <c r="K97" s="7">
        <v>3</v>
      </c>
      <c r="L97" s="7">
        <v>115</v>
      </c>
      <c r="M97" s="8">
        <v>0.25</v>
      </c>
      <c r="N97" s="8">
        <v>0.25</v>
      </c>
      <c r="O97" s="6">
        <f>LOG(Tabelle13[[#This Row],[funds_raised_usd]])</f>
        <v>5.1008872548535935</v>
      </c>
      <c r="P97" s="9">
        <v>126150</v>
      </c>
      <c r="Q97" s="7">
        <v>0</v>
      </c>
      <c r="R97" s="7">
        <v>1</v>
      </c>
      <c r="S97" s="7">
        <v>0</v>
      </c>
      <c r="T97" s="7">
        <v>0</v>
      </c>
      <c r="U97" s="7">
        <v>0</v>
      </c>
      <c r="V97" s="7">
        <v>1</v>
      </c>
      <c r="W97" s="7">
        <v>0</v>
      </c>
      <c r="X97" s="3">
        <v>0</v>
      </c>
      <c r="Y97" s="7">
        <v>0</v>
      </c>
      <c r="Z97" s="7">
        <v>1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1</v>
      </c>
      <c r="AH97" s="7">
        <v>1</v>
      </c>
      <c r="AI97" s="7">
        <v>0</v>
      </c>
      <c r="AJ97" s="10">
        <v>0</v>
      </c>
      <c r="AK97" s="7">
        <v>0</v>
      </c>
      <c r="AL97" s="7">
        <v>0</v>
      </c>
      <c r="AM97" s="7">
        <v>0</v>
      </c>
      <c r="AN97" s="11">
        <v>0</v>
      </c>
      <c r="AO97" s="11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1</v>
      </c>
      <c r="AZ97" s="7">
        <v>10</v>
      </c>
      <c r="BA97" s="12">
        <v>25.1</v>
      </c>
      <c r="BB97" s="10">
        <v>0.91</v>
      </c>
      <c r="BC97" s="1">
        <v>0.115</v>
      </c>
      <c r="BD97" s="1">
        <v>0</v>
      </c>
      <c r="BE97" s="2">
        <f t="shared" si="1"/>
        <v>26.125</v>
      </c>
      <c r="BF97">
        <f>LOG(Tabelle13[[#This Row],[ico_duration_days]])</f>
        <v>0.47712125471966244</v>
      </c>
    </row>
    <row r="98" spans="1:58" x14ac:dyDescent="0.2">
      <c r="A98" s="3" t="s">
        <v>387</v>
      </c>
      <c r="B98" s="3" t="s">
        <v>388</v>
      </c>
      <c r="C98" s="4">
        <v>1</v>
      </c>
      <c r="D98" s="5">
        <v>0</v>
      </c>
      <c r="E98" s="6">
        <v>1</v>
      </c>
      <c r="F98" s="6">
        <v>1</v>
      </c>
      <c r="G98" s="7">
        <v>0</v>
      </c>
      <c r="H98" s="7">
        <v>0</v>
      </c>
      <c r="I98" s="7">
        <v>1</v>
      </c>
      <c r="J98" s="7">
        <v>2017</v>
      </c>
      <c r="K98" s="7">
        <v>0</v>
      </c>
      <c r="L98" s="7">
        <v>58</v>
      </c>
      <c r="M98" s="8"/>
      <c r="N98" s="8"/>
      <c r="O98" s="6">
        <f>LOG(Tabelle13[[#This Row],[funds_raised_usd]])</f>
        <v>5.0012576313122308</v>
      </c>
      <c r="P98" s="9">
        <v>100290</v>
      </c>
      <c r="Q98" s="7">
        <v>0</v>
      </c>
      <c r="R98" s="7">
        <v>1</v>
      </c>
      <c r="S98" s="7">
        <v>0</v>
      </c>
      <c r="T98" s="7">
        <v>0</v>
      </c>
      <c r="U98" s="7">
        <v>1</v>
      </c>
      <c r="V98" s="7">
        <v>0</v>
      </c>
      <c r="W98" s="7">
        <v>0</v>
      </c>
      <c r="X98" s="3">
        <v>0</v>
      </c>
      <c r="Y98" s="7">
        <v>0</v>
      </c>
      <c r="Z98" s="7">
        <v>1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1</v>
      </c>
      <c r="AH98" s="7">
        <v>0</v>
      </c>
      <c r="AI98" s="7">
        <v>0</v>
      </c>
      <c r="AJ98" s="10">
        <v>0</v>
      </c>
      <c r="AK98" s="7">
        <v>0</v>
      </c>
      <c r="AL98" s="7">
        <v>0</v>
      </c>
      <c r="AM98" s="7">
        <v>0</v>
      </c>
      <c r="AN98" s="11">
        <v>0</v>
      </c>
      <c r="AO98" s="11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1</v>
      </c>
      <c r="AV98" s="7">
        <v>0</v>
      </c>
      <c r="AW98" s="7">
        <v>0</v>
      </c>
      <c r="AX98" s="7">
        <v>0</v>
      </c>
      <c r="AY98" s="7">
        <v>1</v>
      </c>
      <c r="AZ98" s="7">
        <v>14</v>
      </c>
      <c r="BA98" s="12">
        <v>18.2</v>
      </c>
      <c r="BB98" s="10">
        <v>1.25</v>
      </c>
      <c r="BC98" s="1">
        <v>0.248</v>
      </c>
      <c r="BD98" s="1">
        <v>0.104</v>
      </c>
      <c r="BE98" s="2">
        <f t="shared" si="1"/>
        <v>19.802</v>
      </c>
      <c r="BF98">
        <v>0</v>
      </c>
    </row>
    <row r="99" spans="1:58" x14ac:dyDescent="0.2">
      <c r="A99" s="3" t="s">
        <v>392</v>
      </c>
      <c r="B99" s="3" t="s">
        <v>393</v>
      </c>
      <c r="C99" s="4">
        <v>1</v>
      </c>
      <c r="D99" s="5">
        <v>0</v>
      </c>
      <c r="E99" s="6">
        <v>1</v>
      </c>
      <c r="F99" s="6">
        <v>1</v>
      </c>
      <c r="G99" s="7">
        <v>0</v>
      </c>
      <c r="H99" s="7">
        <v>0</v>
      </c>
      <c r="I99" s="7">
        <v>1</v>
      </c>
      <c r="J99" s="7">
        <v>2017</v>
      </c>
      <c r="K99" s="7">
        <v>30</v>
      </c>
      <c r="L99" s="7">
        <v>71</v>
      </c>
      <c r="M99" s="8"/>
      <c r="N99" s="8"/>
      <c r="O99" s="6">
        <f>LOG(Tabelle13[[#This Row],[funds_raised_usd]])</f>
        <v>4.9680157139936414</v>
      </c>
      <c r="P99" s="9">
        <v>92900</v>
      </c>
      <c r="Q99" s="7">
        <v>1</v>
      </c>
      <c r="R99" s="7">
        <v>0</v>
      </c>
      <c r="S99" s="7">
        <v>0</v>
      </c>
      <c r="T99" s="7">
        <v>0</v>
      </c>
      <c r="U99" s="7">
        <v>1</v>
      </c>
      <c r="V99" s="7">
        <v>0</v>
      </c>
      <c r="W99" s="7">
        <v>0</v>
      </c>
      <c r="X99" s="3">
        <v>0</v>
      </c>
      <c r="Y99" s="7">
        <v>0</v>
      </c>
      <c r="Z99" s="7">
        <v>1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4</v>
      </c>
      <c r="AJ99" s="10">
        <v>378</v>
      </c>
      <c r="AK99" s="7">
        <v>0</v>
      </c>
      <c r="AL99" s="7">
        <v>0</v>
      </c>
      <c r="AM99" s="7">
        <v>2</v>
      </c>
      <c r="AN99" s="11">
        <v>0</v>
      </c>
      <c r="AO99" s="11">
        <v>1</v>
      </c>
      <c r="AP99" s="7">
        <v>1</v>
      </c>
      <c r="AQ99" s="7">
        <v>1</v>
      </c>
      <c r="AR99" s="7">
        <v>0</v>
      </c>
      <c r="AS99" s="7">
        <v>0</v>
      </c>
      <c r="AT99" s="7">
        <v>0</v>
      </c>
      <c r="AU99" s="7"/>
      <c r="AV99" s="7"/>
      <c r="AW99" s="7"/>
      <c r="AX99" s="7"/>
      <c r="AY99" s="7">
        <v>0</v>
      </c>
      <c r="AZ99" s="7">
        <v>0</v>
      </c>
      <c r="BA99" s="12">
        <v>1.9</v>
      </c>
      <c r="BB99" s="10">
        <v>0.37</v>
      </c>
      <c r="BC99" s="1">
        <v>0.86799999999999999</v>
      </c>
      <c r="BD99" s="1">
        <v>0.41499999999999998</v>
      </c>
      <c r="BE99" s="2">
        <f t="shared" si="1"/>
        <v>3.5529999999999999</v>
      </c>
      <c r="BF99">
        <f>LOG(Tabelle13[[#This Row],[ico_duration_days]])</f>
        <v>1.4771212547196624</v>
      </c>
    </row>
    <row r="100" spans="1:58" x14ac:dyDescent="0.2">
      <c r="A100" s="3" t="s">
        <v>395</v>
      </c>
      <c r="B100" s="3" t="s">
        <v>396</v>
      </c>
      <c r="C100" s="4">
        <v>9.4741999999999997</v>
      </c>
      <c r="D100" s="5">
        <v>1844066</v>
      </c>
      <c r="E100" s="6">
        <v>11.43</v>
      </c>
      <c r="F100" s="6">
        <v>10.66</v>
      </c>
      <c r="G100" s="7">
        <v>0</v>
      </c>
      <c r="H100" s="7">
        <v>0</v>
      </c>
      <c r="I100" s="7">
        <v>1</v>
      </c>
      <c r="J100" s="7">
        <v>2017</v>
      </c>
      <c r="K100" s="7">
        <v>0</v>
      </c>
      <c r="L100" s="7">
        <v>20</v>
      </c>
      <c r="M100" s="8">
        <v>0.3105</v>
      </c>
      <c r="N100" s="8">
        <v>0.2964</v>
      </c>
      <c r="O100" s="6">
        <f>LOG(Tabelle13[[#This Row],[funds_raised_usd]])</f>
        <v>4.9147872751060859</v>
      </c>
      <c r="P100" s="9">
        <v>82184</v>
      </c>
      <c r="Q100" s="7">
        <v>0</v>
      </c>
      <c r="R100" s="7">
        <v>1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3">
        <v>1</v>
      </c>
      <c r="Y100" s="7">
        <v>0</v>
      </c>
      <c r="Z100" s="7">
        <v>1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1</v>
      </c>
      <c r="AI100" s="7">
        <v>0</v>
      </c>
      <c r="AJ100" s="10">
        <v>0</v>
      </c>
      <c r="AK100" s="7">
        <v>0</v>
      </c>
      <c r="AL100" s="7">
        <v>0</v>
      </c>
      <c r="AM100" s="7">
        <v>0</v>
      </c>
      <c r="AN100" s="11">
        <v>0</v>
      </c>
      <c r="AO100" s="11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/>
      <c r="AV100" s="7"/>
      <c r="AW100" s="7"/>
      <c r="AX100" s="7">
        <v>1</v>
      </c>
      <c r="AY100" s="7">
        <v>1</v>
      </c>
      <c r="AZ100" s="7">
        <v>3</v>
      </c>
      <c r="BA100" s="12">
        <v>22.7</v>
      </c>
      <c r="BB100" s="10">
        <v>0.43</v>
      </c>
      <c r="BC100" s="1">
        <v>0.39700000000000002</v>
      </c>
      <c r="BD100" s="1">
        <v>1.01</v>
      </c>
      <c r="BE100" s="2">
        <f t="shared" si="1"/>
        <v>24.536999999999999</v>
      </c>
      <c r="BF100">
        <v>0</v>
      </c>
    </row>
    <row r="101" spans="1:58" x14ac:dyDescent="0.2">
      <c r="A101" s="3" t="s">
        <v>397</v>
      </c>
      <c r="B101" s="3" t="s">
        <v>398</v>
      </c>
      <c r="C101" s="4">
        <v>1.0430999999999999</v>
      </c>
      <c r="D101" s="5">
        <v>1110809</v>
      </c>
      <c r="E101" s="6">
        <v>3.44</v>
      </c>
      <c r="F101" s="6">
        <v>0.15</v>
      </c>
      <c r="G101" s="7">
        <v>0</v>
      </c>
      <c r="H101" s="7">
        <v>0</v>
      </c>
      <c r="I101" s="7">
        <v>1</v>
      </c>
      <c r="J101" s="7">
        <v>2017</v>
      </c>
      <c r="K101" s="7">
        <v>46</v>
      </c>
      <c r="L101" s="7">
        <v>199</v>
      </c>
      <c r="M101" s="8"/>
      <c r="N101" s="8"/>
      <c r="O101" s="6">
        <f>LOG(Tabelle13[[#This Row],[funds_raised_usd]])</f>
        <v>4.909020854211156</v>
      </c>
      <c r="P101" s="9">
        <v>81100</v>
      </c>
      <c r="Q101" s="7">
        <v>1</v>
      </c>
      <c r="R101" s="7">
        <v>0</v>
      </c>
      <c r="S101" s="7">
        <v>0</v>
      </c>
      <c r="T101" s="7">
        <v>0</v>
      </c>
      <c r="U101" s="7">
        <v>1</v>
      </c>
      <c r="V101" s="7">
        <v>0</v>
      </c>
      <c r="W101" s="7">
        <v>0</v>
      </c>
      <c r="X101" s="3">
        <v>0</v>
      </c>
      <c r="Y101" s="7">
        <v>0</v>
      </c>
      <c r="Z101" s="7">
        <v>0</v>
      </c>
      <c r="AA101" s="7">
        <v>1</v>
      </c>
      <c r="AB101" s="7">
        <v>0</v>
      </c>
      <c r="AC101" s="7">
        <v>0</v>
      </c>
      <c r="AD101" s="7">
        <v>0</v>
      </c>
      <c r="AE101" s="7">
        <v>0</v>
      </c>
      <c r="AF101" s="7">
        <v>1</v>
      </c>
      <c r="AG101" s="7">
        <v>1</v>
      </c>
      <c r="AH101" s="7">
        <v>1</v>
      </c>
      <c r="AI101" s="7">
        <v>8</v>
      </c>
      <c r="AJ101" s="10">
        <v>102</v>
      </c>
      <c r="AK101" s="7">
        <v>0</v>
      </c>
      <c r="AL101" s="7">
        <v>0</v>
      </c>
      <c r="AM101" s="7">
        <v>2</v>
      </c>
      <c r="AN101" s="11">
        <v>0.625</v>
      </c>
      <c r="AO101" s="11">
        <v>0.375</v>
      </c>
      <c r="AP101" s="7">
        <v>1</v>
      </c>
      <c r="AQ101" s="7">
        <v>1</v>
      </c>
      <c r="AR101" s="7">
        <v>0</v>
      </c>
      <c r="AS101" s="7">
        <v>0</v>
      </c>
      <c r="AT101" s="7">
        <v>0</v>
      </c>
      <c r="AU101" s="7">
        <v>1</v>
      </c>
      <c r="AV101" s="7">
        <v>0</v>
      </c>
      <c r="AW101" s="7">
        <v>0</v>
      </c>
      <c r="AX101" s="7">
        <v>0</v>
      </c>
      <c r="AY101" s="7">
        <v>1</v>
      </c>
      <c r="AZ101" s="7">
        <v>16</v>
      </c>
      <c r="BA101" s="12">
        <v>53.6</v>
      </c>
      <c r="BB101" s="10">
        <v>4.25</v>
      </c>
      <c r="BC101" s="1">
        <v>0</v>
      </c>
      <c r="BD101" s="1">
        <v>0</v>
      </c>
      <c r="BE101" s="2">
        <f t="shared" si="1"/>
        <v>57.85</v>
      </c>
      <c r="BF101">
        <f>LOG(Tabelle13[[#This Row],[ico_duration_days]])</f>
        <v>1.6627578316815741</v>
      </c>
    </row>
    <row r="102" spans="1:58" x14ac:dyDescent="0.2">
      <c r="A102" s="3" t="s">
        <v>399</v>
      </c>
      <c r="B102" s="3" t="s">
        <v>400</v>
      </c>
      <c r="C102" s="4"/>
      <c r="D102" s="5">
        <v>635037</v>
      </c>
      <c r="E102" s="6"/>
      <c r="F102" s="6"/>
      <c r="G102" s="7">
        <v>0</v>
      </c>
      <c r="H102" s="7">
        <v>0</v>
      </c>
      <c r="I102" s="7">
        <v>1</v>
      </c>
      <c r="J102" s="7">
        <v>2017</v>
      </c>
      <c r="K102" s="7">
        <v>40</v>
      </c>
      <c r="L102" s="7">
        <v>157</v>
      </c>
      <c r="M102" s="8">
        <v>0.85</v>
      </c>
      <c r="N102" s="8">
        <v>0.15</v>
      </c>
      <c r="O102" s="6">
        <f>LOG(Tabelle13[[#This Row],[funds_raised_usd]])</f>
        <v>4.8864907251724823</v>
      </c>
      <c r="P102" s="9">
        <v>77000</v>
      </c>
      <c r="Q102" s="7"/>
      <c r="R102" s="7"/>
      <c r="S102" s="7">
        <v>0</v>
      </c>
      <c r="T102" s="7">
        <v>0</v>
      </c>
      <c r="U102" s="7">
        <v>1</v>
      </c>
      <c r="V102" s="7">
        <v>0</v>
      </c>
      <c r="W102" s="7">
        <v>0</v>
      </c>
      <c r="X102" s="3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1</v>
      </c>
      <c r="AG102" s="7">
        <v>1</v>
      </c>
      <c r="AH102" s="7">
        <v>1</v>
      </c>
      <c r="AI102" s="7">
        <v>7</v>
      </c>
      <c r="AJ102" s="10">
        <v>71.430000000000007</v>
      </c>
      <c r="AK102" s="7">
        <v>0</v>
      </c>
      <c r="AL102" s="7">
        <v>0</v>
      </c>
      <c r="AM102" s="7">
        <v>1</v>
      </c>
      <c r="AN102" s="11">
        <v>0.71430000000000005</v>
      </c>
      <c r="AO102" s="11">
        <v>0.28570000000000001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/>
      <c r="AV102" s="7"/>
      <c r="AW102" s="7"/>
      <c r="AX102" s="7">
        <v>0</v>
      </c>
      <c r="AY102" s="7">
        <v>1</v>
      </c>
      <c r="AZ102" s="7">
        <v>44</v>
      </c>
      <c r="BA102" s="12">
        <v>100.5</v>
      </c>
      <c r="BB102" s="10">
        <v>1.68</v>
      </c>
      <c r="BC102" s="1">
        <v>63.473999999999997</v>
      </c>
      <c r="BD102" s="1">
        <v>3.5999999999999997E-2</v>
      </c>
      <c r="BE102" s="2">
        <f t="shared" si="1"/>
        <v>165.69</v>
      </c>
      <c r="BF102">
        <f>LOG(Tabelle13[[#This Row],[ico_duration_days]])</f>
        <v>1.6020599913279623</v>
      </c>
    </row>
    <row r="103" spans="1:58" x14ac:dyDescent="0.2">
      <c r="A103" s="3" t="s">
        <v>411</v>
      </c>
      <c r="B103" s="3" t="s">
        <v>412</v>
      </c>
      <c r="C103" s="4">
        <v>5.8</v>
      </c>
      <c r="D103" s="5">
        <v>1528965</v>
      </c>
      <c r="E103" s="6">
        <v>21.31</v>
      </c>
      <c r="F103" s="6"/>
      <c r="G103" s="7">
        <v>0</v>
      </c>
      <c r="H103" s="7">
        <v>0</v>
      </c>
      <c r="I103" s="7">
        <v>1</v>
      </c>
      <c r="J103" s="7">
        <v>2017</v>
      </c>
      <c r="K103" s="7">
        <v>356</v>
      </c>
      <c r="L103" s="7">
        <v>-107</v>
      </c>
      <c r="M103" s="8">
        <v>0.5857</v>
      </c>
      <c r="N103" s="8">
        <v>0.22500000000000001</v>
      </c>
      <c r="O103" s="6">
        <f>LOG(Tabelle13[[#This Row],[funds_raised_usd]])</f>
        <v>4.7851731759623242</v>
      </c>
      <c r="P103" s="9">
        <v>60978</v>
      </c>
      <c r="Q103" s="7">
        <v>1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3">
        <v>0</v>
      </c>
      <c r="Y103" s="7">
        <v>1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1</v>
      </c>
      <c r="AG103" s="7">
        <v>1</v>
      </c>
      <c r="AH103" s="7">
        <v>0</v>
      </c>
      <c r="AI103" s="7">
        <v>0</v>
      </c>
      <c r="AJ103" s="10">
        <v>0</v>
      </c>
      <c r="AK103" s="7">
        <v>0</v>
      </c>
      <c r="AL103" s="7">
        <v>0</v>
      </c>
      <c r="AM103" s="7">
        <v>0</v>
      </c>
      <c r="AN103" s="11">
        <v>0</v>
      </c>
      <c r="AO103" s="11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/>
      <c r="AV103" s="7"/>
      <c r="AW103" s="7"/>
      <c r="AX103" s="7">
        <v>1</v>
      </c>
      <c r="AY103" s="7">
        <v>0</v>
      </c>
      <c r="AZ103" s="7">
        <v>0</v>
      </c>
      <c r="BA103" s="12">
        <v>91.3</v>
      </c>
      <c r="BB103" s="10">
        <v>4.57</v>
      </c>
      <c r="BC103" s="1">
        <v>0</v>
      </c>
      <c r="BD103" s="1">
        <v>0</v>
      </c>
      <c r="BE103" s="2">
        <f t="shared" si="1"/>
        <v>95.87</v>
      </c>
      <c r="BF103">
        <f>LOG(Tabelle13[[#This Row],[ico_duration_days]])</f>
        <v>2.5514499979728753</v>
      </c>
    </row>
    <row r="104" spans="1:58" x14ac:dyDescent="0.2">
      <c r="A104" s="3" t="s">
        <v>413</v>
      </c>
      <c r="B104" s="3" t="s">
        <v>414</v>
      </c>
      <c r="C104" s="4"/>
      <c r="D104" s="5"/>
      <c r="E104" s="6"/>
      <c r="F104" s="6"/>
      <c r="G104" s="7">
        <v>0</v>
      </c>
      <c r="H104" s="7">
        <v>0</v>
      </c>
      <c r="I104" s="7">
        <v>1</v>
      </c>
      <c r="J104" s="7">
        <v>2017</v>
      </c>
      <c r="K104" s="7">
        <v>33</v>
      </c>
      <c r="L104" s="7">
        <v>203</v>
      </c>
      <c r="M104" s="8"/>
      <c r="N104" s="8"/>
      <c r="O104" s="6">
        <f>LOG(Tabelle13[[#This Row],[funds_raised_usd]])</f>
        <v>4.7774268223893115</v>
      </c>
      <c r="P104" s="9">
        <v>59900</v>
      </c>
      <c r="Q104" s="7"/>
      <c r="R104" s="7"/>
      <c r="S104" s="7">
        <v>0</v>
      </c>
      <c r="T104" s="7">
        <v>0</v>
      </c>
      <c r="U104" s="7">
        <v>1</v>
      </c>
      <c r="V104" s="7">
        <v>0</v>
      </c>
      <c r="W104" s="7">
        <v>0</v>
      </c>
      <c r="X104" s="3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1</v>
      </c>
      <c r="AI104" s="7">
        <v>0</v>
      </c>
      <c r="AJ104" s="10">
        <v>0</v>
      </c>
      <c r="AK104" s="7">
        <v>0</v>
      </c>
      <c r="AL104" s="7">
        <v>0</v>
      </c>
      <c r="AM104" s="7">
        <v>0</v>
      </c>
      <c r="AN104" s="11">
        <v>0</v>
      </c>
      <c r="AO104" s="11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/>
      <c r="AV104" s="7"/>
      <c r="AW104" s="7"/>
      <c r="AX104" s="7">
        <v>1</v>
      </c>
      <c r="AY104" s="7">
        <v>0</v>
      </c>
      <c r="AZ104" s="7">
        <v>0</v>
      </c>
      <c r="BA104" s="12">
        <v>4.7</v>
      </c>
      <c r="BB104" s="10">
        <v>0.54</v>
      </c>
      <c r="BC104" s="1">
        <v>3.63</v>
      </c>
      <c r="BD104" s="1">
        <v>1.2849999999999999</v>
      </c>
      <c r="BE104" s="2">
        <f t="shared" si="1"/>
        <v>10.155000000000001</v>
      </c>
      <c r="BF104">
        <f>LOG(Tabelle13[[#This Row],[ico_duration_days]])</f>
        <v>1.5185139398778875</v>
      </c>
    </row>
    <row r="105" spans="1:58" x14ac:dyDescent="0.2">
      <c r="A105" s="3" t="s">
        <v>415</v>
      </c>
      <c r="B105" s="3" t="s">
        <v>416</v>
      </c>
      <c r="C105" s="4">
        <v>1.7357</v>
      </c>
      <c r="D105" s="5">
        <v>120298</v>
      </c>
      <c r="E105" s="6">
        <v>2.04</v>
      </c>
      <c r="F105" s="6">
        <v>1.76</v>
      </c>
      <c r="G105" s="7">
        <v>0</v>
      </c>
      <c r="H105" s="7">
        <v>0</v>
      </c>
      <c r="I105" s="7">
        <v>1</v>
      </c>
      <c r="J105" s="7">
        <v>2017</v>
      </c>
      <c r="K105" s="7">
        <v>10</v>
      </c>
      <c r="L105" s="7">
        <v>22</v>
      </c>
      <c r="M105" s="8"/>
      <c r="N105" s="8"/>
      <c r="O105" s="6">
        <f>LOG(Tabelle13[[#This Row],[funds_raised_usd]])</f>
        <v>4.7715139899796668</v>
      </c>
      <c r="P105" s="9">
        <v>59090</v>
      </c>
      <c r="Q105" s="7">
        <v>0</v>
      </c>
      <c r="R105" s="7">
        <v>1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3">
        <v>0</v>
      </c>
      <c r="Y105" s="7">
        <v>0</v>
      </c>
      <c r="Z105" s="7">
        <v>1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10">
        <v>0</v>
      </c>
      <c r="AK105" s="7">
        <v>0</v>
      </c>
      <c r="AL105" s="7">
        <v>0</v>
      </c>
      <c r="AM105" s="7">
        <v>0</v>
      </c>
      <c r="AN105" s="11">
        <v>0</v>
      </c>
      <c r="AO105" s="11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/>
      <c r="AV105" s="7"/>
      <c r="AW105" s="7"/>
      <c r="AX105" s="7">
        <v>1</v>
      </c>
      <c r="AY105" s="7">
        <v>0</v>
      </c>
      <c r="AZ105" s="7">
        <v>0</v>
      </c>
      <c r="BA105" s="12">
        <v>0</v>
      </c>
      <c r="BB105" s="10">
        <v>0.48</v>
      </c>
      <c r="BC105" s="1">
        <v>0</v>
      </c>
      <c r="BD105" s="1">
        <v>0</v>
      </c>
      <c r="BE105" s="2">
        <f t="shared" si="1"/>
        <v>0.48</v>
      </c>
      <c r="BF105">
        <f>LOG(Tabelle13[[#This Row],[ico_duration_days]])</f>
        <v>1</v>
      </c>
    </row>
    <row r="106" spans="1:58" x14ac:dyDescent="0.2">
      <c r="A106" s="3" t="s">
        <v>427</v>
      </c>
      <c r="B106" s="3" t="s">
        <v>428</v>
      </c>
      <c r="C106" s="4"/>
      <c r="D106" s="5"/>
      <c r="E106" s="6"/>
      <c r="F106" s="6"/>
      <c r="G106" s="7">
        <v>0</v>
      </c>
      <c r="H106" s="7">
        <v>0</v>
      </c>
      <c r="I106" s="7">
        <v>1</v>
      </c>
      <c r="J106" s="7">
        <v>2017</v>
      </c>
      <c r="K106" s="7">
        <v>30</v>
      </c>
      <c r="L106" s="7">
        <v>214</v>
      </c>
      <c r="M106" s="8"/>
      <c r="N106" s="8"/>
      <c r="O106" s="6">
        <f>LOG(Tabelle13[[#This Row],[funds_raised_usd]])</f>
        <v>4.6494516935284063</v>
      </c>
      <c r="P106" s="9">
        <v>44612</v>
      </c>
      <c r="Q106" s="7"/>
      <c r="R106" s="7"/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3">
        <v>0</v>
      </c>
      <c r="Y106" s="7">
        <v>0</v>
      </c>
      <c r="Z106" s="7">
        <v>1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1</v>
      </c>
      <c r="AG106" s="7">
        <v>1</v>
      </c>
      <c r="AH106" s="7">
        <v>0</v>
      </c>
      <c r="AI106" s="7">
        <v>0</v>
      </c>
      <c r="AJ106" s="10">
        <v>0</v>
      </c>
      <c r="AK106" s="7">
        <v>0</v>
      </c>
      <c r="AL106" s="7">
        <v>0</v>
      </c>
      <c r="AM106" s="7">
        <v>0</v>
      </c>
      <c r="AN106" s="11">
        <v>0</v>
      </c>
      <c r="AO106" s="11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1</v>
      </c>
      <c r="AW106" s="7">
        <v>0</v>
      </c>
      <c r="AX106" s="7">
        <v>1</v>
      </c>
      <c r="AY106" s="7">
        <v>1</v>
      </c>
      <c r="AZ106" s="7">
        <v>11</v>
      </c>
      <c r="BA106" s="12">
        <v>2.2999999999999998</v>
      </c>
      <c r="BB106" s="10">
        <v>0.24</v>
      </c>
      <c r="BC106" s="1">
        <v>0.53200000000000003</v>
      </c>
      <c r="BD106" s="1">
        <v>0.34</v>
      </c>
      <c r="BE106" s="2">
        <f t="shared" si="1"/>
        <v>3.4119999999999999</v>
      </c>
      <c r="BF106">
        <f>LOG(Tabelle13[[#This Row],[ico_duration_days]])</f>
        <v>1.4771212547196624</v>
      </c>
    </row>
    <row r="107" spans="1:58" x14ac:dyDescent="0.2">
      <c r="A107" s="3" t="s">
        <v>435</v>
      </c>
      <c r="B107" s="3" t="s">
        <v>436</v>
      </c>
      <c r="C107" s="4">
        <v>1</v>
      </c>
      <c r="D107" s="5">
        <v>0</v>
      </c>
      <c r="E107" s="6">
        <v>1</v>
      </c>
      <c r="F107" s="6">
        <v>0</v>
      </c>
      <c r="G107" s="7">
        <v>0</v>
      </c>
      <c r="H107" s="7">
        <v>0</v>
      </c>
      <c r="I107" s="7">
        <v>1</v>
      </c>
      <c r="J107" s="7">
        <v>2017</v>
      </c>
      <c r="K107" s="7">
        <v>5</v>
      </c>
      <c r="L107" s="7">
        <v>117</v>
      </c>
      <c r="M107" s="8">
        <v>0.75</v>
      </c>
      <c r="N107" s="8">
        <v>0.1125</v>
      </c>
      <c r="O107" s="6">
        <f>LOG(Tabelle13[[#This Row],[funds_raised_usd]])</f>
        <v>4.5557351347491215</v>
      </c>
      <c r="P107" s="9">
        <v>35953</v>
      </c>
      <c r="Q107" s="7">
        <v>1</v>
      </c>
      <c r="R107" s="7">
        <v>1</v>
      </c>
      <c r="S107" s="7">
        <v>0</v>
      </c>
      <c r="T107" s="7">
        <v>0</v>
      </c>
      <c r="U107" s="7">
        <v>0</v>
      </c>
      <c r="V107" s="7">
        <v>0</v>
      </c>
      <c r="W107" s="7">
        <v>1</v>
      </c>
      <c r="X107" s="3">
        <v>0</v>
      </c>
      <c r="Y107" s="7">
        <v>0</v>
      </c>
      <c r="Z107" s="7">
        <v>1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10">
        <v>0</v>
      </c>
      <c r="AK107" s="7">
        <v>0</v>
      </c>
      <c r="AL107" s="7">
        <v>0</v>
      </c>
      <c r="AM107" s="7">
        <v>0</v>
      </c>
      <c r="AN107" s="11">
        <v>0</v>
      </c>
      <c r="AO107" s="11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/>
      <c r="AV107" s="7"/>
      <c r="AW107" s="7"/>
      <c r="AX107" s="7"/>
      <c r="AY107" s="7">
        <v>0</v>
      </c>
      <c r="AZ107" s="7">
        <v>0</v>
      </c>
      <c r="BA107" s="12">
        <v>22.3</v>
      </c>
      <c r="BB107" s="10">
        <v>44.38</v>
      </c>
      <c r="BC107" s="1">
        <v>5.6520000000000001</v>
      </c>
      <c r="BD107" s="1">
        <v>8.2000000000000003E-2</v>
      </c>
      <c r="BE107" s="2">
        <f t="shared" si="1"/>
        <v>72.414000000000001</v>
      </c>
      <c r="BF107">
        <f>LOG(Tabelle13[[#This Row],[ico_duration_days]])</f>
        <v>0.69897000433601886</v>
      </c>
    </row>
    <row r="108" spans="1:58" x14ac:dyDescent="0.2">
      <c r="A108" s="3" t="s">
        <v>437</v>
      </c>
      <c r="B108" s="3" t="s">
        <v>438</v>
      </c>
      <c r="C108" s="4"/>
      <c r="D108" s="5"/>
      <c r="E108" s="6"/>
      <c r="F108" s="6"/>
      <c r="G108" s="7">
        <v>0</v>
      </c>
      <c r="H108" s="7">
        <v>0</v>
      </c>
      <c r="I108" s="7">
        <v>1</v>
      </c>
      <c r="J108" s="7">
        <v>2017</v>
      </c>
      <c r="K108" s="7">
        <v>3</v>
      </c>
      <c r="L108" s="7">
        <v>112</v>
      </c>
      <c r="M108" s="8">
        <v>1</v>
      </c>
      <c r="N108" s="8">
        <v>0.01</v>
      </c>
      <c r="O108" s="6">
        <f>LOG(Tabelle13[[#This Row],[funds_raised_usd]])</f>
        <v>4.5537010215499611</v>
      </c>
      <c r="P108" s="9">
        <v>35785</v>
      </c>
      <c r="Q108" s="7">
        <v>1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3">
        <v>1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1</v>
      </c>
      <c r="AI108" s="7">
        <v>0</v>
      </c>
      <c r="AJ108" s="10">
        <v>0</v>
      </c>
      <c r="AK108" s="7">
        <v>0</v>
      </c>
      <c r="AL108" s="7">
        <v>0</v>
      </c>
      <c r="AM108" s="7">
        <v>0</v>
      </c>
      <c r="AN108" s="11">
        <v>0</v>
      </c>
      <c r="AO108" s="11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/>
      <c r="AV108" s="7"/>
      <c r="AW108" s="7"/>
      <c r="AX108" s="7"/>
      <c r="AY108" s="7">
        <v>0</v>
      </c>
      <c r="AZ108" s="7">
        <v>0</v>
      </c>
      <c r="BA108" s="12">
        <v>7.3</v>
      </c>
      <c r="BB108" s="10">
        <v>0</v>
      </c>
      <c r="BC108" s="1">
        <v>0</v>
      </c>
      <c r="BD108" s="1">
        <v>7.1999999999999995E-2</v>
      </c>
      <c r="BE108" s="2">
        <f t="shared" si="1"/>
        <v>7.3719999999999999</v>
      </c>
      <c r="BF108">
        <f>LOG(Tabelle13[[#This Row],[ico_duration_days]])</f>
        <v>0.47712125471966244</v>
      </c>
    </row>
    <row r="109" spans="1:58" x14ac:dyDescent="0.2">
      <c r="A109" s="3" t="s">
        <v>441</v>
      </c>
      <c r="B109" s="3" t="s">
        <v>442</v>
      </c>
      <c r="C109" s="4"/>
      <c r="D109" s="5"/>
      <c r="E109" s="6"/>
      <c r="F109" s="6"/>
      <c r="G109" s="7">
        <v>0</v>
      </c>
      <c r="H109" s="7">
        <v>0</v>
      </c>
      <c r="I109" s="7">
        <v>1</v>
      </c>
      <c r="J109" s="7">
        <v>2017</v>
      </c>
      <c r="K109" s="7">
        <v>3</v>
      </c>
      <c r="L109" s="7">
        <v>132</v>
      </c>
      <c r="M109" s="8"/>
      <c r="N109" s="8"/>
      <c r="O109" s="6">
        <f>LOG(Tabelle13[[#This Row],[funds_raised_usd]])</f>
        <v>4.3973663612652887</v>
      </c>
      <c r="P109" s="9">
        <v>24967</v>
      </c>
      <c r="Q109" s="7">
        <v>1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3">
        <v>1</v>
      </c>
      <c r="Y109" s="7">
        <v>1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1</v>
      </c>
      <c r="AI109" s="7">
        <v>0</v>
      </c>
      <c r="AJ109" s="10">
        <v>0</v>
      </c>
      <c r="AK109" s="7">
        <v>0</v>
      </c>
      <c r="AL109" s="7">
        <v>0</v>
      </c>
      <c r="AM109" s="7">
        <v>0</v>
      </c>
      <c r="AN109" s="11">
        <v>0</v>
      </c>
      <c r="AO109" s="11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/>
      <c r="AV109" s="7"/>
      <c r="AW109" s="7"/>
      <c r="AX109" s="7">
        <v>1</v>
      </c>
      <c r="AY109" s="7">
        <v>0</v>
      </c>
      <c r="AZ109" s="7">
        <v>0</v>
      </c>
      <c r="BA109" s="12">
        <v>7.1</v>
      </c>
      <c r="BB109" s="10">
        <v>0</v>
      </c>
      <c r="BC109" s="1">
        <v>0.21299999999999999</v>
      </c>
      <c r="BD109" s="1">
        <v>0.29899999999999999</v>
      </c>
      <c r="BE109" s="2">
        <f t="shared" si="1"/>
        <v>7.6120000000000001</v>
      </c>
      <c r="BF109">
        <v>0</v>
      </c>
    </row>
    <row r="110" spans="1:58" x14ac:dyDescent="0.2">
      <c r="A110" s="3" t="s">
        <v>452</v>
      </c>
      <c r="B110" s="3" t="s">
        <v>453</v>
      </c>
      <c r="C110" s="4">
        <v>52.157200000000003</v>
      </c>
      <c r="D110" s="5">
        <v>3975435</v>
      </c>
      <c r="E110" s="6">
        <v>0.7</v>
      </c>
      <c r="F110" s="6">
        <v>6.88</v>
      </c>
      <c r="G110" s="7">
        <v>0</v>
      </c>
      <c r="H110" s="7">
        <v>0</v>
      </c>
      <c r="I110" s="7">
        <v>1</v>
      </c>
      <c r="J110" s="7">
        <v>2017</v>
      </c>
      <c r="K110" s="7">
        <v>49</v>
      </c>
      <c r="L110" s="7">
        <v>207</v>
      </c>
      <c r="M110" s="8"/>
      <c r="N110" s="8"/>
      <c r="O110" s="6">
        <f>LOG(Tabelle13[[#This Row],[funds_raised_usd]])</f>
        <v>4.3138461376010282</v>
      </c>
      <c r="P110" s="9">
        <v>20599</v>
      </c>
      <c r="Q110" s="7">
        <v>1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3">
        <v>0</v>
      </c>
      <c r="Y110" s="7">
        <v>1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2</v>
      </c>
      <c r="AG110" s="7">
        <v>1</v>
      </c>
      <c r="AH110" s="7">
        <v>2</v>
      </c>
      <c r="AI110" s="7">
        <v>4</v>
      </c>
      <c r="AJ110" s="10">
        <v>0</v>
      </c>
      <c r="AK110" s="7">
        <v>0</v>
      </c>
      <c r="AL110" s="7">
        <v>0</v>
      </c>
      <c r="AM110" s="7">
        <v>0</v>
      </c>
      <c r="AN110" s="11">
        <v>0.5</v>
      </c>
      <c r="AO110" s="11">
        <v>0.5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1</v>
      </c>
      <c r="AV110" s="7">
        <v>0</v>
      </c>
      <c r="AW110" s="7">
        <v>0</v>
      </c>
      <c r="AX110" s="7"/>
      <c r="AY110" s="7">
        <v>0</v>
      </c>
      <c r="AZ110" s="7">
        <v>0</v>
      </c>
      <c r="BA110" s="12">
        <v>73.8</v>
      </c>
      <c r="BB110" s="10">
        <v>12.47</v>
      </c>
      <c r="BC110" s="1">
        <v>0</v>
      </c>
      <c r="BD110" s="1">
        <v>0.33600000000000002</v>
      </c>
      <c r="BE110" s="2">
        <f t="shared" si="1"/>
        <v>86.605999999999995</v>
      </c>
      <c r="BF110">
        <f>LOG(Tabelle13[[#This Row],[ico_duration_days]])</f>
        <v>1.6901960800285136</v>
      </c>
    </row>
    <row r="111" spans="1:58" x14ac:dyDescent="0.2">
      <c r="A111" s="3" t="s">
        <v>458</v>
      </c>
      <c r="B111" s="3">
        <v>300</v>
      </c>
      <c r="C111" s="4"/>
      <c r="D111" s="5"/>
      <c r="E111" s="6"/>
      <c r="F111" s="6"/>
      <c r="G111" s="7">
        <v>0</v>
      </c>
      <c r="H111" s="7">
        <v>0</v>
      </c>
      <c r="I111" s="7">
        <v>1</v>
      </c>
      <c r="J111" s="7">
        <v>2017</v>
      </c>
      <c r="K111" s="7">
        <v>5</v>
      </c>
      <c r="L111" s="7">
        <v>28</v>
      </c>
      <c r="M111" s="8">
        <v>0.7</v>
      </c>
      <c r="N111" s="8">
        <v>0.3</v>
      </c>
      <c r="O111" s="6">
        <f>LOG(Tabelle13[[#This Row],[funds_raised_usd]])</f>
        <v>4.2242481009625932</v>
      </c>
      <c r="P111" s="9">
        <v>16759</v>
      </c>
      <c r="Q111" s="7">
        <v>0</v>
      </c>
      <c r="R111" s="7">
        <v>1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3">
        <v>0</v>
      </c>
      <c r="Y111" s="7">
        <v>0</v>
      </c>
      <c r="Z111" s="7">
        <v>1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1</v>
      </c>
      <c r="AI111" s="7">
        <v>0</v>
      </c>
      <c r="AJ111" s="10">
        <v>0</v>
      </c>
      <c r="AK111" s="7">
        <v>0</v>
      </c>
      <c r="AL111" s="7">
        <v>0</v>
      </c>
      <c r="AM111" s="7">
        <v>0</v>
      </c>
      <c r="AN111" s="11">
        <v>0</v>
      </c>
      <c r="AO111" s="11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/>
      <c r="AV111" s="7"/>
      <c r="AW111" s="7"/>
      <c r="AX111" s="7">
        <v>1</v>
      </c>
      <c r="AY111" s="7">
        <v>0</v>
      </c>
      <c r="AZ111" s="7">
        <v>0</v>
      </c>
      <c r="BA111" s="12">
        <v>15.4</v>
      </c>
      <c r="BB111" s="10">
        <v>0.08</v>
      </c>
      <c r="BC111" s="1">
        <v>10.891</v>
      </c>
      <c r="BD111" s="1">
        <v>3.1E-2</v>
      </c>
      <c r="BE111" s="2">
        <f t="shared" si="1"/>
        <v>26.402000000000001</v>
      </c>
      <c r="BF111">
        <f>LOG(Tabelle13[[#This Row],[ico_duration_days]])</f>
        <v>0.69897000433601886</v>
      </c>
    </row>
    <row r="112" spans="1:58" x14ac:dyDescent="0.2">
      <c r="A112" s="3" t="s">
        <v>486</v>
      </c>
      <c r="B112" s="3" t="s">
        <v>487</v>
      </c>
      <c r="C112" s="4"/>
      <c r="D112" s="5"/>
      <c r="E112" s="6"/>
      <c r="F112" s="6"/>
      <c r="G112" s="7">
        <v>0</v>
      </c>
      <c r="H112" s="7">
        <v>0</v>
      </c>
      <c r="I112" s="7">
        <v>1</v>
      </c>
      <c r="J112" s="7">
        <v>2017</v>
      </c>
      <c r="K112" s="7">
        <v>33</v>
      </c>
      <c r="L112" s="7">
        <v>125</v>
      </c>
      <c r="M112" s="8"/>
      <c r="N112" s="8"/>
      <c r="O112" s="6">
        <f>LOG(Tabelle13[[#This Row],[funds_raised_usd]])</f>
        <v>4.0606978403536118</v>
      </c>
      <c r="P112" s="9">
        <v>11500</v>
      </c>
      <c r="Q112" s="7">
        <v>1</v>
      </c>
      <c r="R112" s="7">
        <v>0</v>
      </c>
      <c r="S112" s="7">
        <v>0</v>
      </c>
      <c r="T112" s="7">
        <v>0</v>
      </c>
      <c r="U112" s="7">
        <v>1</v>
      </c>
      <c r="V112" s="7">
        <v>0</v>
      </c>
      <c r="W112" s="7">
        <v>0</v>
      </c>
      <c r="X112" s="3">
        <v>0</v>
      </c>
      <c r="Y112" s="7">
        <v>1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1</v>
      </c>
      <c r="AG112" s="7">
        <v>0</v>
      </c>
      <c r="AH112" s="7">
        <v>1</v>
      </c>
      <c r="AI112" s="7">
        <v>3</v>
      </c>
      <c r="AJ112" s="10">
        <v>0</v>
      </c>
      <c r="AK112" s="7">
        <v>1</v>
      </c>
      <c r="AL112" s="7">
        <v>0</v>
      </c>
      <c r="AM112" s="7">
        <v>2</v>
      </c>
      <c r="AN112" s="11">
        <v>0.33329999999999999</v>
      </c>
      <c r="AO112" s="11">
        <v>0.66669999999999996</v>
      </c>
      <c r="AP112" s="7">
        <v>1</v>
      </c>
      <c r="AQ112" s="7">
        <v>1</v>
      </c>
      <c r="AR112" s="7">
        <v>4</v>
      </c>
      <c r="AS112" s="7">
        <v>3</v>
      </c>
      <c r="AT112" s="7">
        <v>3</v>
      </c>
      <c r="AU112" s="7">
        <v>1</v>
      </c>
      <c r="AV112" s="7">
        <v>0</v>
      </c>
      <c r="AW112" s="7">
        <v>0</v>
      </c>
      <c r="AX112" s="7">
        <v>1</v>
      </c>
      <c r="AY112" s="7">
        <v>1</v>
      </c>
      <c r="AZ112" s="7">
        <v>26</v>
      </c>
      <c r="BA112" s="12">
        <v>7</v>
      </c>
      <c r="BB112" s="10">
        <v>1.26</v>
      </c>
      <c r="BC112" s="1">
        <v>0</v>
      </c>
      <c r="BD112" s="1">
        <v>0</v>
      </c>
      <c r="BE112" s="2">
        <f t="shared" si="1"/>
        <v>8.26</v>
      </c>
      <c r="BF112">
        <f>LOG(Tabelle13[[#This Row],[ico_duration_days]])</f>
        <v>1.5185139398778875</v>
      </c>
    </row>
    <row r="113" spans="1:58" x14ac:dyDescent="0.2">
      <c r="A113" s="3" t="s">
        <v>494</v>
      </c>
      <c r="B113" s="3" t="s">
        <v>495</v>
      </c>
      <c r="C113" s="4"/>
      <c r="D113" s="5"/>
      <c r="E113" s="6"/>
      <c r="F113" s="6"/>
      <c r="G113" s="7">
        <v>0</v>
      </c>
      <c r="H113" s="7">
        <v>0</v>
      </c>
      <c r="I113" s="7">
        <v>1</v>
      </c>
      <c r="J113" s="7">
        <v>2017</v>
      </c>
      <c r="K113" s="7">
        <v>31</v>
      </c>
      <c r="L113" s="7">
        <v>200</v>
      </c>
      <c r="M113" s="8">
        <v>0.25</v>
      </c>
      <c r="N113" s="8"/>
      <c r="O113" s="6">
        <f>LOG(Tabelle13[[#This Row],[funds_raised_usd]])</f>
        <v>3.9539528832319233</v>
      </c>
      <c r="P113" s="9">
        <v>8994</v>
      </c>
      <c r="Q113" s="7">
        <v>1</v>
      </c>
      <c r="R113" s="7">
        <v>0</v>
      </c>
      <c r="S113" s="7">
        <v>0</v>
      </c>
      <c r="T113" s="7">
        <v>0</v>
      </c>
      <c r="U113" s="7">
        <v>1</v>
      </c>
      <c r="V113" s="7">
        <v>0</v>
      </c>
      <c r="W113" s="7">
        <v>0</v>
      </c>
      <c r="X113" s="3">
        <v>0</v>
      </c>
      <c r="Y113" s="7">
        <v>1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10">
        <v>0</v>
      </c>
      <c r="AK113" s="7">
        <v>0</v>
      </c>
      <c r="AL113" s="7">
        <v>0</v>
      </c>
      <c r="AM113" s="7">
        <v>0</v>
      </c>
      <c r="AN113" s="11">
        <v>0</v>
      </c>
      <c r="AO113" s="11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/>
      <c r="AV113" s="7"/>
      <c r="AW113" s="7"/>
      <c r="AX113" s="7">
        <v>1</v>
      </c>
      <c r="AY113" s="7">
        <v>1</v>
      </c>
      <c r="AZ113" s="7">
        <v>11</v>
      </c>
      <c r="BA113" s="12">
        <v>1.9</v>
      </c>
      <c r="BB113" s="10">
        <v>0</v>
      </c>
      <c r="BC113" s="1">
        <v>3.0649999999999999</v>
      </c>
      <c r="BD113" s="1">
        <v>7.3999999999999996E-2</v>
      </c>
      <c r="BE113" s="2">
        <f t="shared" si="1"/>
        <v>5.0389999999999997</v>
      </c>
      <c r="BF113">
        <f>LOG(Tabelle13[[#This Row],[ico_duration_days]])</f>
        <v>1.4913616938342726</v>
      </c>
    </row>
    <row r="114" spans="1:58" x14ac:dyDescent="0.2">
      <c r="A114" s="3" t="s">
        <v>507</v>
      </c>
      <c r="B114" s="3" t="s">
        <v>508</v>
      </c>
      <c r="C114" s="4"/>
      <c r="D114" s="5"/>
      <c r="E114" s="6"/>
      <c r="F114" s="6"/>
      <c r="G114" s="7">
        <v>0</v>
      </c>
      <c r="H114" s="7">
        <v>0</v>
      </c>
      <c r="I114" s="7">
        <v>1</v>
      </c>
      <c r="J114" s="7">
        <v>2017</v>
      </c>
      <c r="K114" s="7">
        <v>28</v>
      </c>
      <c r="L114" s="7">
        <v>213</v>
      </c>
      <c r="M114" s="8"/>
      <c r="N114" s="8"/>
      <c r="O114" s="6">
        <f>LOG(Tabelle13[[#This Row],[funds_raised_usd]])</f>
        <v>3.7993405494535817</v>
      </c>
      <c r="P114" s="9">
        <v>6300</v>
      </c>
      <c r="Q114" s="7">
        <v>0</v>
      </c>
      <c r="R114" s="7">
        <v>1</v>
      </c>
      <c r="S114" s="7">
        <v>0</v>
      </c>
      <c r="T114" s="7">
        <v>0</v>
      </c>
      <c r="U114" s="7">
        <v>1</v>
      </c>
      <c r="V114" s="7">
        <v>0</v>
      </c>
      <c r="W114" s="7">
        <v>0</v>
      </c>
      <c r="X114" s="3">
        <v>0</v>
      </c>
      <c r="Y114" s="7">
        <v>0</v>
      </c>
      <c r="Z114" s="7">
        <v>1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1</v>
      </c>
      <c r="AG114" s="7">
        <v>0</v>
      </c>
      <c r="AH114" s="7">
        <v>1</v>
      </c>
      <c r="AI114" s="7">
        <v>1</v>
      </c>
      <c r="AJ114" s="10">
        <v>0</v>
      </c>
      <c r="AK114" s="7">
        <v>0</v>
      </c>
      <c r="AL114" s="7">
        <v>0</v>
      </c>
      <c r="AM114" s="7">
        <v>0</v>
      </c>
      <c r="AN114" s="11">
        <v>0</v>
      </c>
      <c r="AO114" s="11">
        <v>0</v>
      </c>
      <c r="AP114" s="7">
        <v>1</v>
      </c>
      <c r="AQ114" s="7">
        <v>1</v>
      </c>
      <c r="AR114" s="7">
        <v>0</v>
      </c>
      <c r="AS114" s="7">
        <v>0</v>
      </c>
      <c r="AT114" s="7">
        <v>0</v>
      </c>
      <c r="AU114" s="7">
        <v>1</v>
      </c>
      <c r="AV114" s="7">
        <v>0</v>
      </c>
      <c r="AW114" s="7">
        <v>0</v>
      </c>
      <c r="AX114" s="7"/>
      <c r="AY114" s="7">
        <v>1</v>
      </c>
      <c r="AZ114" s="7">
        <v>19</v>
      </c>
      <c r="BA114" s="12">
        <v>2.1</v>
      </c>
      <c r="BB114" s="10">
        <v>0.78</v>
      </c>
      <c r="BC114" s="1">
        <v>120.108</v>
      </c>
      <c r="BD114" s="1">
        <v>0.113</v>
      </c>
      <c r="BE114" s="2">
        <f t="shared" si="1"/>
        <v>123.101</v>
      </c>
      <c r="BF114">
        <f>LOG(Tabelle13[[#This Row],[ico_duration_days]])</f>
        <v>1.4471580313422192</v>
      </c>
    </row>
    <row r="115" spans="1:58" x14ac:dyDescent="0.2">
      <c r="A115" s="3" t="s">
        <v>533</v>
      </c>
      <c r="B115" s="3" t="s">
        <v>534</v>
      </c>
      <c r="C115" s="4"/>
      <c r="D115" s="5"/>
      <c r="E115" s="6"/>
      <c r="F115" s="6"/>
      <c r="G115" s="7">
        <v>0</v>
      </c>
      <c r="H115" s="7">
        <v>0</v>
      </c>
      <c r="I115" s="7">
        <v>1</v>
      </c>
      <c r="J115" s="7">
        <v>2017</v>
      </c>
      <c r="K115" s="7">
        <v>26</v>
      </c>
      <c r="L115" s="7">
        <v>152</v>
      </c>
      <c r="M115" s="8"/>
      <c r="N115" s="8"/>
      <c r="O115" s="6">
        <f>LOG(Tabelle13[[#This Row],[funds_raised_usd]])</f>
        <v>3.6304278750250241</v>
      </c>
      <c r="P115" s="9">
        <v>4270</v>
      </c>
      <c r="Q115" s="7">
        <v>1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3">
        <v>1</v>
      </c>
      <c r="Y115" s="7">
        <v>1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1</v>
      </c>
      <c r="AG115" s="7">
        <v>1</v>
      </c>
      <c r="AH115" s="7">
        <v>0</v>
      </c>
      <c r="AI115" s="7">
        <v>7</v>
      </c>
      <c r="AJ115" s="10">
        <v>0</v>
      </c>
      <c r="AK115" s="7">
        <v>0</v>
      </c>
      <c r="AL115" s="7">
        <v>0</v>
      </c>
      <c r="AM115" s="7">
        <v>0</v>
      </c>
      <c r="AN115" s="11">
        <v>0.42859999999999998</v>
      </c>
      <c r="AO115" s="11">
        <v>0.57140000000000002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>
        <v>1</v>
      </c>
      <c r="AX115" s="7">
        <v>0</v>
      </c>
      <c r="AY115" s="7">
        <v>0</v>
      </c>
      <c r="AZ115" s="7">
        <v>0</v>
      </c>
      <c r="BA115" s="12">
        <v>35.5</v>
      </c>
      <c r="BB115" s="10">
        <v>1.87</v>
      </c>
      <c r="BC115" s="1">
        <v>0</v>
      </c>
      <c r="BD115" s="1">
        <v>0.157</v>
      </c>
      <c r="BE115" s="2">
        <f t="shared" si="1"/>
        <v>37.526999999999994</v>
      </c>
      <c r="BF115">
        <f>LOG(Tabelle13[[#This Row],[ico_duration_days]])</f>
        <v>1.414973347970818</v>
      </c>
    </row>
    <row r="116" spans="1:58" x14ac:dyDescent="0.2">
      <c r="A116" s="3" t="s">
        <v>579</v>
      </c>
      <c r="B116" s="3" t="s">
        <v>54</v>
      </c>
      <c r="C116" s="4"/>
      <c r="D116" s="5"/>
      <c r="E116" s="6"/>
      <c r="F116" s="6"/>
      <c r="G116" s="7">
        <v>0</v>
      </c>
      <c r="H116" s="7">
        <v>0</v>
      </c>
      <c r="I116" s="7">
        <v>1</v>
      </c>
      <c r="J116" s="7">
        <v>2017</v>
      </c>
      <c r="K116" s="7">
        <v>31</v>
      </c>
      <c r="L116" s="7">
        <v>204</v>
      </c>
      <c r="M116" s="8"/>
      <c r="N116" s="8"/>
      <c r="O116" s="6">
        <f>LOG(Tabelle13[[#This Row],[funds_raised_usd]])</f>
        <v>3.1760912590556813</v>
      </c>
      <c r="P116" s="9">
        <v>1500</v>
      </c>
      <c r="Q116" s="7">
        <v>1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3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1</v>
      </c>
      <c r="AG116" s="7">
        <v>0</v>
      </c>
      <c r="AH116" s="7">
        <v>1</v>
      </c>
      <c r="AI116" s="7">
        <v>0</v>
      </c>
      <c r="AJ116" s="10">
        <v>0</v>
      </c>
      <c r="AK116" s="7">
        <v>0</v>
      </c>
      <c r="AL116" s="7">
        <v>0</v>
      </c>
      <c r="AM116" s="7">
        <v>0</v>
      </c>
      <c r="AN116" s="11">
        <v>0</v>
      </c>
      <c r="AO116" s="11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/>
      <c r="AV116" s="7"/>
      <c r="AW116" s="7"/>
      <c r="AX116" s="7">
        <v>1</v>
      </c>
      <c r="AY116" s="7">
        <v>0</v>
      </c>
      <c r="AZ116" s="7">
        <v>0</v>
      </c>
      <c r="BA116" s="12">
        <v>195.2</v>
      </c>
      <c r="BB116" s="10">
        <v>2.5499999999999998</v>
      </c>
      <c r="BC116" s="1">
        <v>3.3010000000000002</v>
      </c>
      <c r="BD116" s="1">
        <v>0.11</v>
      </c>
      <c r="BE116" s="2">
        <f t="shared" si="1"/>
        <v>201.161</v>
      </c>
      <c r="BF116">
        <f>LOG(Tabelle13[[#This Row],[ico_duration_days]])</f>
        <v>1.4913616938342726</v>
      </c>
    </row>
    <row r="117" spans="1:58" x14ac:dyDescent="0.2">
      <c r="A117" s="3" t="s">
        <v>59</v>
      </c>
      <c r="B117" s="3" t="s">
        <v>60</v>
      </c>
      <c r="C117" s="4">
        <v>0</v>
      </c>
      <c r="D117" s="5">
        <v>0</v>
      </c>
      <c r="E117" s="6">
        <v>0</v>
      </c>
      <c r="F117" s="6">
        <v>0</v>
      </c>
      <c r="G117" s="7">
        <v>0</v>
      </c>
      <c r="H117" s="7">
        <v>1</v>
      </c>
      <c r="I117" s="7">
        <v>0</v>
      </c>
      <c r="J117" s="7">
        <v>2016</v>
      </c>
      <c r="K117" s="7">
        <v>28</v>
      </c>
      <c r="L117" s="7">
        <v>432</v>
      </c>
      <c r="M117" s="8">
        <v>1</v>
      </c>
      <c r="N117" s="8">
        <v>0</v>
      </c>
      <c r="O117" s="6">
        <f>LOG(Tabelle13[[#This Row],[funds_raised_usd]])</f>
        <v>8.1386961959491604</v>
      </c>
      <c r="P117" s="9">
        <v>137624640</v>
      </c>
      <c r="Q117" s="7">
        <v>1</v>
      </c>
      <c r="R117" s="7">
        <v>0</v>
      </c>
      <c r="S117" s="7">
        <v>0</v>
      </c>
      <c r="T117" s="7">
        <v>0</v>
      </c>
      <c r="U117" s="7">
        <v>1</v>
      </c>
      <c r="V117" s="7">
        <v>0</v>
      </c>
      <c r="W117" s="7">
        <v>0</v>
      </c>
      <c r="X117" s="3">
        <v>0</v>
      </c>
      <c r="Y117" s="7">
        <v>0</v>
      </c>
      <c r="Z117" s="7">
        <v>1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10">
        <v>0</v>
      </c>
      <c r="AK117" s="7">
        <v>0</v>
      </c>
      <c r="AL117" s="7">
        <v>0</v>
      </c>
      <c r="AM117" s="7">
        <v>0</v>
      </c>
      <c r="AN117" s="11">
        <v>0</v>
      </c>
      <c r="AO117" s="11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1</v>
      </c>
      <c r="AZ117" s="7">
        <v>42</v>
      </c>
      <c r="BA117" s="12">
        <v>0</v>
      </c>
      <c r="BB117" s="10">
        <v>11.87</v>
      </c>
      <c r="BC117" s="1">
        <v>0</v>
      </c>
      <c r="BD117" s="1">
        <v>0</v>
      </c>
      <c r="BE117" s="2">
        <f t="shared" si="1"/>
        <v>11.87</v>
      </c>
      <c r="BF117">
        <f>LOG(Tabelle13[[#This Row],[ico_duration_days]])</f>
        <v>1.4471580313422192</v>
      </c>
    </row>
    <row r="118" spans="1:58" x14ac:dyDescent="0.2">
      <c r="A118" s="3" t="s">
        <v>95</v>
      </c>
      <c r="B118" s="3" t="s">
        <v>96</v>
      </c>
      <c r="C118" s="4">
        <v>3.8492999999999999</v>
      </c>
      <c r="D118" s="5">
        <v>374960000</v>
      </c>
      <c r="E118" s="6">
        <v>19.690000000000001</v>
      </c>
      <c r="F118" s="6">
        <v>1.24</v>
      </c>
      <c r="G118" s="7">
        <v>0</v>
      </c>
      <c r="H118" s="7">
        <v>1</v>
      </c>
      <c r="I118" s="7">
        <v>0</v>
      </c>
      <c r="J118" s="7">
        <v>2016</v>
      </c>
      <c r="K118" s="7">
        <v>50</v>
      </c>
      <c r="L118" s="7">
        <v>428</v>
      </c>
      <c r="M118" s="8">
        <v>0.85</v>
      </c>
      <c r="N118" s="8">
        <v>0.09</v>
      </c>
      <c r="O118" s="6">
        <f>LOG(Tabelle13[[#This Row],[funds_raised_usd]])</f>
        <v>7.199941083491681</v>
      </c>
      <c r="P118" s="9">
        <v>15846782</v>
      </c>
      <c r="Q118" s="7">
        <v>1</v>
      </c>
      <c r="R118" s="7">
        <v>0</v>
      </c>
      <c r="S118" s="7">
        <v>1</v>
      </c>
      <c r="T118" s="7">
        <v>0</v>
      </c>
      <c r="U118" s="7">
        <v>0</v>
      </c>
      <c r="V118" s="7">
        <v>0</v>
      </c>
      <c r="W118" s="7">
        <v>0</v>
      </c>
      <c r="X118" s="3">
        <v>0</v>
      </c>
      <c r="Y118" s="7">
        <v>1</v>
      </c>
      <c r="Z118" s="7">
        <v>0</v>
      </c>
      <c r="AA118" s="7">
        <v>1</v>
      </c>
      <c r="AB118" s="7">
        <v>0</v>
      </c>
      <c r="AC118" s="7">
        <v>0</v>
      </c>
      <c r="AD118" s="7">
        <v>0</v>
      </c>
      <c r="AE118" s="7">
        <v>0</v>
      </c>
      <c r="AF118" s="7">
        <v>2</v>
      </c>
      <c r="AG118" s="7">
        <v>2</v>
      </c>
      <c r="AH118" s="7">
        <v>2</v>
      </c>
      <c r="AI118" s="7">
        <v>13</v>
      </c>
      <c r="AJ118" s="10">
        <v>148.22999999999999</v>
      </c>
      <c r="AK118" s="7">
        <v>1</v>
      </c>
      <c r="AL118" s="7">
        <v>0</v>
      </c>
      <c r="AM118" s="7">
        <v>3</v>
      </c>
      <c r="AN118" s="11">
        <v>0.53849999999999998</v>
      </c>
      <c r="AO118" s="11">
        <v>0.46150000000000002</v>
      </c>
      <c r="AP118" s="7">
        <v>1</v>
      </c>
      <c r="AQ118" s="7">
        <v>1</v>
      </c>
      <c r="AR118" s="7">
        <v>0</v>
      </c>
      <c r="AS118" s="7">
        <v>0</v>
      </c>
      <c r="AT118" s="7">
        <v>0</v>
      </c>
      <c r="AU118" s="7">
        <v>0</v>
      </c>
      <c r="AV118" s="7">
        <v>1</v>
      </c>
      <c r="AW118" s="7">
        <v>0</v>
      </c>
      <c r="AX118" s="7">
        <v>0</v>
      </c>
      <c r="AY118" s="7">
        <v>1</v>
      </c>
      <c r="AZ118" s="7">
        <v>20</v>
      </c>
      <c r="BA118" s="12">
        <v>39.700000000000003</v>
      </c>
      <c r="BB118" s="10">
        <v>11.96</v>
      </c>
      <c r="BC118" s="1">
        <v>3.9609999999999999</v>
      </c>
      <c r="BD118" s="1">
        <v>1.016</v>
      </c>
      <c r="BE118" s="2">
        <f t="shared" si="1"/>
        <v>56.637</v>
      </c>
      <c r="BF118">
        <f>LOG(Tabelle13[[#This Row],[ico_duration_days]])</f>
        <v>1.6989700043360187</v>
      </c>
    </row>
    <row r="119" spans="1:58" x14ac:dyDescent="0.2">
      <c r="A119" s="3" t="s">
        <v>121</v>
      </c>
      <c r="B119" s="3" t="s">
        <v>122</v>
      </c>
      <c r="C119" s="4">
        <v>1.8202</v>
      </c>
      <c r="D119" s="5">
        <v>283275153</v>
      </c>
      <c r="E119" s="6">
        <v>26.31</v>
      </c>
      <c r="F119" s="6">
        <v>1.56</v>
      </c>
      <c r="G119" s="7">
        <v>0</v>
      </c>
      <c r="H119" s="7">
        <v>1</v>
      </c>
      <c r="I119" s="7">
        <v>0</v>
      </c>
      <c r="J119" s="7">
        <v>2016</v>
      </c>
      <c r="K119" s="7">
        <v>35</v>
      </c>
      <c r="L119" s="7">
        <v>308</v>
      </c>
      <c r="M119" s="8">
        <v>0.85</v>
      </c>
      <c r="N119" s="8">
        <v>0.08</v>
      </c>
      <c r="O119" s="6">
        <f>LOG(Tabelle13[[#This Row],[funds_raised_usd]])</f>
        <v>7.0238958912213976</v>
      </c>
      <c r="P119" s="9">
        <v>10565642</v>
      </c>
      <c r="Q119" s="7">
        <v>1</v>
      </c>
      <c r="R119" s="7">
        <v>1</v>
      </c>
      <c r="S119" s="7">
        <v>0</v>
      </c>
      <c r="T119" s="7">
        <v>0</v>
      </c>
      <c r="U119" s="7">
        <v>1</v>
      </c>
      <c r="V119" s="7">
        <v>0</v>
      </c>
      <c r="W119" s="7">
        <v>0</v>
      </c>
      <c r="X119" s="3">
        <v>0</v>
      </c>
      <c r="Y119" s="7">
        <v>0</v>
      </c>
      <c r="Z119" s="7">
        <v>1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1</v>
      </c>
      <c r="AG119" s="7">
        <v>2</v>
      </c>
      <c r="AH119" s="7">
        <v>1</v>
      </c>
      <c r="AI119" s="7">
        <v>20</v>
      </c>
      <c r="AJ119" s="10">
        <v>199.25</v>
      </c>
      <c r="AK119" s="7">
        <v>1</v>
      </c>
      <c r="AL119" s="7">
        <v>0</v>
      </c>
      <c r="AM119" s="7">
        <v>3</v>
      </c>
      <c r="AN119" s="11">
        <v>0.5</v>
      </c>
      <c r="AO119" s="11">
        <v>0.5</v>
      </c>
      <c r="AP119" s="7">
        <v>1</v>
      </c>
      <c r="AQ119" s="7">
        <v>1</v>
      </c>
      <c r="AR119" s="7">
        <v>13</v>
      </c>
      <c r="AS119" s="7">
        <v>0</v>
      </c>
      <c r="AT119" s="7">
        <v>0</v>
      </c>
      <c r="AU119" s="7">
        <v>1</v>
      </c>
      <c r="AV119" s="7">
        <v>0</v>
      </c>
      <c r="AW119" s="7">
        <v>0</v>
      </c>
      <c r="AX119" s="7">
        <v>0</v>
      </c>
      <c r="AY119" s="7">
        <v>1</v>
      </c>
      <c r="AZ119" s="7">
        <v>15</v>
      </c>
      <c r="BA119" s="12">
        <v>1078.4000000000001</v>
      </c>
      <c r="BB119" s="10">
        <v>15.03</v>
      </c>
      <c r="BC119" s="1">
        <v>0</v>
      </c>
      <c r="BD119" s="1">
        <v>0.51100000000000001</v>
      </c>
      <c r="BE119" s="2">
        <f t="shared" si="1"/>
        <v>1093.941</v>
      </c>
      <c r="BF119">
        <f>LOG(Tabelle13[[#This Row],[ico_duration_days]])</f>
        <v>1.5440680443502757</v>
      </c>
    </row>
    <row r="120" spans="1:58" x14ac:dyDescent="0.2">
      <c r="A120" s="3" t="s">
        <v>129</v>
      </c>
      <c r="B120" s="3" t="s">
        <v>130</v>
      </c>
      <c r="C120" s="4">
        <v>6.2774999999999999</v>
      </c>
      <c r="D120" s="5">
        <v>216480859</v>
      </c>
      <c r="E120" s="6">
        <v>23.98</v>
      </c>
      <c r="F120" s="6">
        <v>1.1399999999999999</v>
      </c>
      <c r="G120" s="7">
        <v>0</v>
      </c>
      <c r="H120" s="7">
        <v>1</v>
      </c>
      <c r="I120" s="7">
        <v>0</v>
      </c>
      <c r="J120" s="7">
        <v>2016</v>
      </c>
      <c r="K120" s="7">
        <v>0</v>
      </c>
      <c r="L120" s="7">
        <v>265</v>
      </c>
      <c r="M120" s="8">
        <v>0.82</v>
      </c>
      <c r="N120" s="8">
        <v>0.18</v>
      </c>
      <c r="O120" s="6">
        <f>LOG(Tabelle13[[#This Row],[funds_raised_usd]])</f>
        <v>6.9303827555606121</v>
      </c>
      <c r="P120" s="9">
        <v>8518885</v>
      </c>
      <c r="Q120" s="7">
        <v>0</v>
      </c>
      <c r="R120" s="7">
        <v>1</v>
      </c>
      <c r="S120" s="7">
        <v>0</v>
      </c>
      <c r="T120" s="7">
        <v>1</v>
      </c>
      <c r="U120" s="7">
        <v>0</v>
      </c>
      <c r="V120" s="7">
        <v>0</v>
      </c>
      <c r="W120" s="7">
        <v>0</v>
      </c>
      <c r="X120" s="3">
        <v>0</v>
      </c>
      <c r="Y120" s="7">
        <v>0</v>
      </c>
      <c r="Z120" s="7">
        <v>1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1</v>
      </c>
      <c r="AH120" s="7">
        <v>2</v>
      </c>
      <c r="AI120" s="7">
        <v>15</v>
      </c>
      <c r="AJ120" s="10">
        <v>207.33</v>
      </c>
      <c r="AK120" s="7">
        <v>1</v>
      </c>
      <c r="AL120" s="7">
        <v>0</v>
      </c>
      <c r="AM120" s="7">
        <v>2</v>
      </c>
      <c r="AN120" s="11">
        <v>0.6</v>
      </c>
      <c r="AO120" s="11">
        <v>6.6699999999999995E-2</v>
      </c>
      <c r="AP120" s="7">
        <v>1</v>
      </c>
      <c r="AQ120" s="7">
        <v>1</v>
      </c>
      <c r="AR120" s="7">
        <v>9</v>
      </c>
      <c r="AS120" s="7">
        <v>0</v>
      </c>
      <c r="AT120" s="7">
        <v>0</v>
      </c>
      <c r="AU120" s="7">
        <v>1</v>
      </c>
      <c r="AV120" s="7">
        <v>0</v>
      </c>
      <c r="AW120" s="7">
        <v>0</v>
      </c>
      <c r="AX120" s="7">
        <v>0</v>
      </c>
      <c r="AY120" s="7">
        <v>1</v>
      </c>
      <c r="AZ120" s="7">
        <v>20</v>
      </c>
      <c r="BA120" s="12">
        <v>175.3</v>
      </c>
      <c r="BB120" s="10">
        <v>33.36</v>
      </c>
      <c r="BC120" s="1">
        <v>0</v>
      </c>
      <c r="BD120" s="1">
        <v>1.2999999999999999E-2</v>
      </c>
      <c r="BE120" s="2">
        <f t="shared" si="1"/>
        <v>208.67300000000003</v>
      </c>
      <c r="BF120">
        <v>0</v>
      </c>
    </row>
    <row r="121" spans="1:58" x14ac:dyDescent="0.2">
      <c r="A121" s="3" t="s">
        <v>135</v>
      </c>
      <c r="B121" s="3" t="s">
        <v>136</v>
      </c>
      <c r="C121" s="4">
        <v>1.6104000000000001</v>
      </c>
      <c r="D121" s="5">
        <v>66415800</v>
      </c>
      <c r="E121" s="6">
        <v>103.37</v>
      </c>
      <c r="F121" s="6">
        <v>0.43</v>
      </c>
      <c r="G121" s="7">
        <v>0</v>
      </c>
      <c r="H121" s="7">
        <v>1</v>
      </c>
      <c r="I121" s="7">
        <v>0</v>
      </c>
      <c r="J121" s="7">
        <v>2016</v>
      </c>
      <c r="K121" s="7">
        <v>0</v>
      </c>
      <c r="L121" s="7">
        <v>305</v>
      </c>
      <c r="M121" s="8">
        <v>0.5</v>
      </c>
      <c r="N121" s="8">
        <v>0.4</v>
      </c>
      <c r="O121" s="6">
        <f>LOG(Tabelle13[[#This Row],[funds_raised_usd]])</f>
        <v>6.8887069003356105</v>
      </c>
      <c r="P121" s="9">
        <v>7739393</v>
      </c>
      <c r="Q121" s="7">
        <v>0</v>
      </c>
      <c r="R121" s="7">
        <v>1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3">
        <v>1</v>
      </c>
      <c r="Y121" s="7">
        <v>0</v>
      </c>
      <c r="Z121" s="7">
        <v>1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1</v>
      </c>
      <c r="AG121" s="7">
        <v>0</v>
      </c>
      <c r="AH121" s="7">
        <v>1</v>
      </c>
      <c r="AI121" s="7">
        <v>4</v>
      </c>
      <c r="AJ121" s="10">
        <v>488.75</v>
      </c>
      <c r="AK121" s="7">
        <v>0</v>
      </c>
      <c r="AL121" s="7">
        <v>0</v>
      </c>
      <c r="AM121" s="7">
        <v>2</v>
      </c>
      <c r="AN121" s="11">
        <v>0</v>
      </c>
      <c r="AO121" s="11">
        <v>1</v>
      </c>
      <c r="AP121" s="7">
        <v>1</v>
      </c>
      <c r="AQ121" s="7">
        <v>1</v>
      </c>
      <c r="AR121" s="7">
        <v>10</v>
      </c>
      <c r="AS121" s="7">
        <v>9</v>
      </c>
      <c r="AT121" s="7">
        <v>5</v>
      </c>
      <c r="AU121" s="7">
        <v>1</v>
      </c>
      <c r="AV121" s="7">
        <v>0</v>
      </c>
      <c r="AW121" s="7">
        <v>0</v>
      </c>
      <c r="AX121" s="7">
        <v>1</v>
      </c>
      <c r="AY121" s="7">
        <v>1</v>
      </c>
      <c r="AZ121" s="7">
        <v>0</v>
      </c>
      <c r="BA121" s="12">
        <v>92.7</v>
      </c>
      <c r="BB121" s="10">
        <v>6.69</v>
      </c>
      <c r="BC121" s="1">
        <v>0</v>
      </c>
      <c r="BD121" s="1">
        <v>1.2999999999999999E-2</v>
      </c>
      <c r="BE121" s="2">
        <f t="shared" si="1"/>
        <v>99.403000000000006</v>
      </c>
      <c r="BF121">
        <v>0</v>
      </c>
    </row>
    <row r="122" spans="1:58" x14ac:dyDescent="0.2">
      <c r="A122" s="3" t="s">
        <v>145</v>
      </c>
      <c r="B122" s="3" t="s">
        <v>146</v>
      </c>
      <c r="C122" s="4">
        <v>4.1673</v>
      </c>
      <c r="D122" s="5">
        <v>228606133</v>
      </c>
      <c r="E122" s="6">
        <v>27.69</v>
      </c>
      <c r="F122" s="6">
        <v>1.49</v>
      </c>
      <c r="G122" s="7">
        <v>0</v>
      </c>
      <c r="H122" s="7">
        <v>1</v>
      </c>
      <c r="I122" s="7">
        <v>0</v>
      </c>
      <c r="J122" s="7">
        <v>2016</v>
      </c>
      <c r="K122" s="7">
        <v>28</v>
      </c>
      <c r="L122" s="7">
        <v>500</v>
      </c>
      <c r="M122" s="8">
        <v>0.85</v>
      </c>
      <c r="N122" s="8">
        <v>0.08</v>
      </c>
      <c r="O122" s="6">
        <f>LOG(Tabelle13[[#This Row],[funds_raised_usd]])</f>
        <v>6.7945368410507614</v>
      </c>
      <c r="P122" s="9">
        <v>6230700</v>
      </c>
      <c r="Q122" s="7">
        <v>1</v>
      </c>
      <c r="R122" s="7">
        <v>0</v>
      </c>
      <c r="S122" s="7">
        <v>1</v>
      </c>
      <c r="T122" s="7">
        <v>0</v>
      </c>
      <c r="U122" s="7">
        <v>0</v>
      </c>
      <c r="V122" s="7">
        <v>0</v>
      </c>
      <c r="W122" s="7">
        <v>0</v>
      </c>
      <c r="X122" s="3">
        <v>0</v>
      </c>
      <c r="Y122" s="7">
        <v>1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2</v>
      </c>
      <c r="AG122" s="7">
        <v>2</v>
      </c>
      <c r="AH122" s="7">
        <v>2</v>
      </c>
      <c r="AI122" s="7">
        <v>15</v>
      </c>
      <c r="AJ122" s="10">
        <v>156.4</v>
      </c>
      <c r="AK122" s="7">
        <v>1</v>
      </c>
      <c r="AL122" s="7">
        <v>0</v>
      </c>
      <c r="AM122" s="7">
        <v>5</v>
      </c>
      <c r="AN122" s="11">
        <v>0.73329999999999995</v>
      </c>
      <c r="AO122" s="11">
        <v>0.26669999999999999</v>
      </c>
      <c r="AP122" s="7">
        <v>1</v>
      </c>
      <c r="AQ122" s="7">
        <v>1</v>
      </c>
      <c r="AR122" s="7">
        <v>7</v>
      </c>
      <c r="AS122" s="7">
        <v>0</v>
      </c>
      <c r="AT122" s="7">
        <v>0</v>
      </c>
      <c r="AU122" s="7">
        <v>1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12">
        <v>2379.9</v>
      </c>
      <c r="BB122" s="10">
        <v>23.91</v>
      </c>
      <c r="BC122" s="1">
        <v>0</v>
      </c>
      <c r="BD122" s="1">
        <v>0</v>
      </c>
      <c r="BE122" s="2">
        <f t="shared" si="1"/>
        <v>2403.81</v>
      </c>
      <c r="BF122">
        <f>LOG(Tabelle13[[#This Row],[ico_duration_days]])</f>
        <v>1.4471580313422192</v>
      </c>
    </row>
    <row r="123" spans="1:58" x14ac:dyDescent="0.2">
      <c r="A123" s="3" t="s">
        <v>150</v>
      </c>
      <c r="B123" s="3" t="s">
        <v>151</v>
      </c>
      <c r="C123" s="4">
        <v>2.0767000000000002</v>
      </c>
      <c r="D123" s="5">
        <v>62829447</v>
      </c>
      <c r="E123" s="6">
        <v>9.31</v>
      </c>
      <c r="F123" s="6">
        <v>0.54</v>
      </c>
      <c r="G123" s="7">
        <v>0</v>
      </c>
      <c r="H123" s="7">
        <v>1</v>
      </c>
      <c r="I123" s="7">
        <v>0</v>
      </c>
      <c r="J123" s="7">
        <v>2016</v>
      </c>
      <c r="K123" s="7">
        <v>0</v>
      </c>
      <c r="L123" s="7">
        <v>311</v>
      </c>
      <c r="M123" s="8">
        <v>0.84630000000000005</v>
      </c>
      <c r="N123" s="8">
        <v>8.4599999999999995E-2</v>
      </c>
      <c r="O123" s="6">
        <f>LOG(Tabelle13[[#This Row],[funds_raised_usd]])</f>
        <v>6.7874220026833525</v>
      </c>
      <c r="P123" s="9">
        <v>6129457</v>
      </c>
      <c r="Q123" s="7">
        <v>0</v>
      </c>
      <c r="R123" s="7">
        <v>1</v>
      </c>
      <c r="S123" s="7">
        <v>0</v>
      </c>
      <c r="T123" s="7">
        <v>0</v>
      </c>
      <c r="U123" s="7">
        <v>0</v>
      </c>
      <c r="V123" s="7">
        <v>0</v>
      </c>
      <c r="W123" s="7">
        <v>1</v>
      </c>
      <c r="X123" s="3">
        <v>0</v>
      </c>
      <c r="Y123" s="7">
        <v>0</v>
      </c>
      <c r="Z123" s="7">
        <v>1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2</v>
      </c>
      <c r="AG123" s="7">
        <v>1</v>
      </c>
      <c r="AH123" s="7">
        <v>2</v>
      </c>
      <c r="AI123" s="7">
        <v>4</v>
      </c>
      <c r="AJ123" s="10">
        <v>480.2</v>
      </c>
      <c r="AK123" s="7">
        <v>0</v>
      </c>
      <c r="AL123" s="7">
        <v>0</v>
      </c>
      <c r="AM123" s="7">
        <v>2</v>
      </c>
      <c r="AN123" s="11">
        <v>0.75</v>
      </c>
      <c r="AO123" s="11">
        <v>0.5</v>
      </c>
      <c r="AP123" s="7">
        <v>1</v>
      </c>
      <c r="AQ123" s="7">
        <v>1</v>
      </c>
      <c r="AR123" s="7">
        <v>11</v>
      </c>
      <c r="AS123" s="7">
        <v>4</v>
      </c>
      <c r="AT123" s="7">
        <v>2</v>
      </c>
      <c r="AU123" s="7">
        <v>1</v>
      </c>
      <c r="AV123" s="7">
        <v>0</v>
      </c>
      <c r="AW123" s="7">
        <v>0</v>
      </c>
      <c r="AX123" s="7">
        <v>1</v>
      </c>
      <c r="AY123" s="7">
        <v>1</v>
      </c>
      <c r="AZ123" s="7">
        <v>23</v>
      </c>
      <c r="BA123" s="12">
        <v>38.799999999999997</v>
      </c>
      <c r="BB123" s="10">
        <v>23.91</v>
      </c>
      <c r="BC123" s="1">
        <v>0</v>
      </c>
      <c r="BD123" s="1">
        <v>0.85199999999999998</v>
      </c>
      <c r="BE123" s="2">
        <f t="shared" si="1"/>
        <v>63.561999999999991</v>
      </c>
      <c r="BF123">
        <v>0</v>
      </c>
    </row>
    <row r="124" spans="1:58" x14ac:dyDescent="0.2">
      <c r="A124" s="3" t="s">
        <v>155</v>
      </c>
      <c r="B124" s="3" t="s">
        <v>156</v>
      </c>
      <c r="C124" s="4">
        <v>3.3666999999999998</v>
      </c>
      <c r="D124" s="5">
        <v>140154400</v>
      </c>
      <c r="E124" s="6">
        <v>22.17</v>
      </c>
      <c r="F124" s="6">
        <v>1.19</v>
      </c>
      <c r="G124" s="7">
        <v>0</v>
      </c>
      <c r="H124" s="7">
        <v>1</v>
      </c>
      <c r="I124" s="7">
        <v>0</v>
      </c>
      <c r="J124" s="7">
        <v>2016</v>
      </c>
      <c r="K124" s="7">
        <v>0</v>
      </c>
      <c r="L124" s="7">
        <v>491</v>
      </c>
      <c r="M124" s="8">
        <v>0.85</v>
      </c>
      <c r="N124" s="8">
        <v>0.15</v>
      </c>
      <c r="O124" s="6">
        <f>LOG(Tabelle13[[#This Row],[funds_raised_usd]])</f>
        <v>6.7415940227528708</v>
      </c>
      <c r="P124" s="9">
        <v>5515616</v>
      </c>
      <c r="Q124" s="7">
        <v>0</v>
      </c>
      <c r="R124" s="7">
        <v>1</v>
      </c>
      <c r="S124" s="7">
        <v>0</v>
      </c>
      <c r="T124" s="7">
        <v>0</v>
      </c>
      <c r="U124" s="7">
        <v>1</v>
      </c>
      <c r="V124" s="7">
        <v>0</v>
      </c>
      <c r="W124" s="7">
        <v>0</v>
      </c>
      <c r="X124" s="3">
        <v>0</v>
      </c>
      <c r="Y124" s="7">
        <v>0</v>
      </c>
      <c r="Z124" s="7">
        <v>1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1</v>
      </c>
      <c r="AG124" s="7">
        <v>1</v>
      </c>
      <c r="AH124" s="7">
        <v>0</v>
      </c>
      <c r="AI124" s="7">
        <v>0</v>
      </c>
      <c r="AJ124" s="10">
        <v>0</v>
      </c>
      <c r="AK124" s="7">
        <v>0</v>
      </c>
      <c r="AL124" s="7">
        <v>0</v>
      </c>
      <c r="AM124" s="7">
        <v>0</v>
      </c>
      <c r="AN124" s="11">
        <v>0</v>
      </c>
      <c r="AO124" s="11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1</v>
      </c>
      <c r="AZ124" s="7">
        <v>16</v>
      </c>
      <c r="BA124" s="12">
        <v>26.7</v>
      </c>
      <c r="BB124" s="10">
        <v>3.33</v>
      </c>
      <c r="BC124" s="1">
        <v>0</v>
      </c>
      <c r="BD124" s="1">
        <v>0</v>
      </c>
      <c r="BE124" s="2">
        <f t="shared" si="1"/>
        <v>30.03</v>
      </c>
      <c r="BF124">
        <v>0</v>
      </c>
    </row>
    <row r="125" spans="1:58" x14ac:dyDescent="0.2">
      <c r="A125" s="3" t="s">
        <v>171</v>
      </c>
      <c r="B125" s="3" t="s">
        <v>172</v>
      </c>
      <c r="C125" s="4">
        <v>9.9859000000000009</v>
      </c>
      <c r="D125" s="5">
        <v>20881426</v>
      </c>
      <c r="E125" s="6">
        <v>42.98</v>
      </c>
      <c r="F125" s="6">
        <v>2.35</v>
      </c>
      <c r="G125" s="7">
        <v>0</v>
      </c>
      <c r="H125" s="7">
        <v>1</v>
      </c>
      <c r="I125" s="7">
        <v>0</v>
      </c>
      <c r="J125" s="7">
        <v>2016</v>
      </c>
      <c r="K125" s="7">
        <v>20</v>
      </c>
      <c r="L125" s="7">
        <v>287</v>
      </c>
      <c r="M125" s="8">
        <v>0.50609999999999999</v>
      </c>
      <c r="N125" s="8"/>
      <c r="O125" s="6">
        <f>LOG(Tabelle13[[#This Row],[funds_raised_usd]])</f>
        <v>6.6722291428688107</v>
      </c>
      <c r="P125" s="9">
        <v>4701421</v>
      </c>
      <c r="Q125" s="7">
        <v>1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3">
        <v>0</v>
      </c>
      <c r="Y125" s="7">
        <v>0</v>
      </c>
      <c r="Z125" s="7">
        <v>0</v>
      </c>
      <c r="AA125" s="7">
        <v>0</v>
      </c>
      <c r="AB125" s="7">
        <v>1</v>
      </c>
      <c r="AC125" s="7">
        <v>0</v>
      </c>
      <c r="AD125" s="7">
        <v>0</v>
      </c>
      <c r="AE125" s="7">
        <v>0</v>
      </c>
      <c r="AF125" s="7">
        <v>2</v>
      </c>
      <c r="AG125" s="7">
        <v>0</v>
      </c>
      <c r="AH125" s="7">
        <v>2</v>
      </c>
      <c r="AI125" s="7">
        <v>0</v>
      </c>
      <c r="AJ125" s="10">
        <v>0</v>
      </c>
      <c r="AK125" s="7">
        <v>0</v>
      </c>
      <c r="AL125" s="7">
        <v>0</v>
      </c>
      <c r="AM125" s="7">
        <v>0</v>
      </c>
      <c r="AN125" s="11">
        <v>0</v>
      </c>
      <c r="AO125" s="11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/>
      <c r="AV125" s="7"/>
      <c r="AW125" s="7"/>
      <c r="AX125" s="7">
        <v>0</v>
      </c>
      <c r="AY125" s="7">
        <v>1</v>
      </c>
      <c r="AZ125" s="7">
        <v>131</v>
      </c>
      <c r="BA125" s="12">
        <v>624.6</v>
      </c>
      <c r="BB125" s="10">
        <v>11.88</v>
      </c>
      <c r="BC125" s="1">
        <v>1.0680000000000001</v>
      </c>
      <c r="BD125" s="1">
        <v>0.53600000000000003</v>
      </c>
      <c r="BE125" s="2">
        <f t="shared" si="1"/>
        <v>638.08399999999995</v>
      </c>
      <c r="BF125">
        <f>LOG(Tabelle13[[#This Row],[ico_duration_days]])</f>
        <v>1.3010299956639813</v>
      </c>
    </row>
    <row r="126" spans="1:58" x14ac:dyDescent="0.2">
      <c r="A126" s="3" t="s">
        <v>179</v>
      </c>
      <c r="B126" s="3" t="s">
        <v>180</v>
      </c>
      <c r="C126" s="4">
        <v>2.7107999999999999</v>
      </c>
      <c r="D126" s="5">
        <v>45973437</v>
      </c>
      <c r="E126" s="6">
        <v>10.49</v>
      </c>
      <c r="F126" s="6">
        <v>0.52</v>
      </c>
      <c r="G126" s="7">
        <v>0</v>
      </c>
      <c r="H126" s="7">
        <v>1</v>
      </c>
      <c r="I126" s="7">
        <v>0</v>
      </c>
      <c r="J126" s="7">
        <v>2016</v>
      </c>
      <c r="K126" s="7">
        <v>57</v>
      </c>
      <c r="L126" s="7">
        <v>269</v>
      </c>
      <c r="M126" s="8">
        <v>0.69989999999999997</v>
      </c>
      <c r="N126" s="8">
        <v>0</v>
      </c>
      <c r="O126" s="6">
        <f>LOG(Tabelle13[[#This Row],[funds_raised_usd]])</f>
        <v>6.6185104003507034</v>
      </c>
      <c r="P126" s="9">
        <v>4154420</v>
      </c>
      <c r="Q126" s="7">
        <v>1</v>
      </c>
      <c r="R126" s="7">
        <v>0</v>
      </c>
      <c r="S126" s="7">
        <v>1</v>
      </c>
      <c r="T126" s="7">
        <v>0</v>
      </c>
      <c r="U126" s="7">
        <v>0</v>
      </c>
      <c r="V126" s="7">
        <v>0</v>
      </c>
      <c r="W126" s="7">
        <v>0</v>
      </c>
      <c r="X126" s="3">
        <v>0</v>
      </c>
      <c r="Y126" s="7">
        <v>1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1</v>
      </c>
      <c r="AG126" s="7">
        <v>1</v>
      </c>
      <c r="AH126" s="7">
        <v>1</v>
      </c>
      <c r="AI126" s="7">
        <v>26</v>
      </c>
      <c r="AJ126" s="10">
        <v>187.96</v>
      </c>
      <c r="AK126" s="7">
        <v>1</v>
      </c>
      <c r="AL126" s="7">
        <v>1</v>
      </c>
      <c r="AM126" s="7">
        <v>5</v>
      </c>
      <c r="AN126" s="11">
        <v>0.26919999999999999</v>
      </c>
      <c r="AO126" s="11">
        <v>0.73080000000000001</v>
      </c>
      <c r="AP126" s="7">
        <v>1</v>
      </c>
      <c r="AQ126" s="7">
        <v>1</v>
      </c>
      <c r="AR126" s="7">
        <v>43</v>
      </c>
      <c r="AS126" s="7">
        <v>7</v>
      </c>
      <c r="AT126" s="7">
        <v>6</v>
      </c>
      <c r="AU126" s="7">
        <v>1</v>
      </c>
      <c r="AV126" s="7">
        <v>0</v>
      </c>
      <c r="AW126" s="7">
        <v>0</v>
      </c>
      <c r="AX126" s="7">
        <v>0</v>
      </c>
      <c r="AY126" s="7">
        <v>1</v>
      </c>
      <c r="AZ126" s="7">
        <v>22</v>
      </c>
      <c r="BA126" s="12">
        <v>426.2</v>
      </c>
      <c r="BB126" s="10">
        <v>11.6</v>
      </c>
      <c r="BC126" s="1">
        <v>0</v>
      </c>
      <c r="BD126" s="1">
        <v>16.556000000000001</v>
      </c>
      <c r="BE126" s="2">
        <f t="shared" si="1"/>
        <v>454.35599999999999</v>
      </c>
      <c r="BF126">
        <f>LOG(Tabelle13[[#This Row],[ico_duration_days]])</f>
        <v>1.7558748556724915</v>
      </c>
    </row>
    <row r="127" spans="1:58" x14ac:dyDescent="0.2">
      <c r="A127" s="3" t="s">
        <v>190</v>
      </c>
      <c r="B127" s="3" t="s">
        <v>191</v>
      </c>
      <c r="C127" s="4">
        <v>10.4551</v>
      </c>
      <c r="D127" s="5">
        <v>453896500</v>
      </c>
      <c r="E127" s="6">
        <v>46.37</v>
      </c>
      <c r="F127" s="6">
        <v>2.4300000000000002</v>
      </c>
      <c r="G127" s="7">
        <v>0</v>
      </c>
      <c r="H127" s="7">
        <v>1</v>
      </c>
      <c r="I127" s="7">
        <v>0</v>
      </c>
      <c r="J127" s="7">
        <v>2016</v>
      </c>
      <c r="K127" s="7">
        <v>30</v>
      </c>
      <c r="L127" s="7">
        <v>330</v>
      </c>
      <c r="M127" s="8">
        <v>0.2</v>
      </c>
      <c r="N127" s="8">
        <v>0.1</v>
      </c>
      <c r="O127" s="6">
        <f>LOG(Tabelle13[[#This Row],[funds_raised_usd]])</f>
        <v>6.5762632392935583</v>
      </c>
      <c r="P127" s="9">
        <v>3769322</v>
      </c>
      <c r="Q127" s="7">
        <v>1</v>
      </c>
      <c r="R127" s="7">
        <v>0</v>
      </c>
      <c r="S127" s="7">
        <v>1</v>
      </c>
      <c r="T127" s="7">
        <v>0</v>
      </c>
      <c r="U127" s="7">
        <v>0</v>
      </c>
      <c r="V127" s="7">
        <v>0</v>
      </c>
      <c r="W127" s="7">
        <v>0</v>
      </c>
      <c r="X127" s="3">
        <v>0</v>
      </c>
      <c r="Y127" s="7">
        <v>1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2</v>
      </c>
      <c r="AG127" s="7">
        <v>1</v>
      </c>
      <c r="AH127" s="7">
        <v>1</v>
      </c>
      <c r="AI127" s="7">
        <v>11</v>
      </c>
      <c r="AJ127" s="10">
        <v>62.45</v>
      </c>
      <c r="AK127" s="7">
        <v>0</v>
      </c>
      <c r="AL127" s="7">
        <v>1</v>
      </c>
      <c r="AM127" s="7">
        <v>1</v>
      </c>
      <c r="AN127" s="11">
        <v>0.45450000000000002</v>
      </c>
      <c r="AO127" s="11">
        <v>0.54549999999999998</v>
      </c>
      <c r="AP127" s="7">
        <v>1</v>
      </c>
      <c r="AQ127" s="7">
        <v>1</v>
      </c>
      <c r="AR127" s="7">
        <v>12</v>
      </c>
      <c r="AS127" s="7">
        <v>0</v>
      </c>
      <c r="AT127" s="7">
        <v>0</v>
      </c>
      <c r="AU127" s="7">
        <v>0</v>
      </c>
      <c r="AV127" s="7">
        <v>0</v>
      </c>
      <c r="AW127" s="7">
        <v>1</v>
      </c>
      <c r="AX127" s="7">
        <v>0</v>
      </c>
      <c r="AY127" s="7">
        <v>1</v>
      </c>
      <c r="AZ127" s="7">
        <v>22</v>
      </c>
      <c r="BA127" s="12">
        <v>1085.4000000000001</v>
      </c>
      <c r="BB127" s="10">
        <v>14.7</v>
      </c>
      <c r="BC127" s="1">
        <v>0</v>
      </c>
      <c r="BD127" s="1">
        <v>4.1890000000000001</v>
      </c>
      <c r="BE127" s="2">
        <f t="shared" si="1"/>
        <v>1104.2890000000002</v>
      </c>
      <c r="BF127">
        <f>LOG(Tabelle13[[#This Row],[ico_duration_days]])</f>
        <v>1.4771212547196624</v>
      </c>
    </row>
    <row r="128" spans="1:58" x14ac:dyDescent="0.2">
      <c r="A128" s="3" t="s">
        <v>210</v>
      </c>
      <c r="B128" s="3" t="s">
        <v>211</v>
      </c>
      <c r="C128" s="4">
        <v>1E-4</v>
      </c>
      <c r="D128" s="5">
        <v>1319.8</v>
      </c>
      <c r="E128" s="6">
        <v>0</v>
      </c>
      <c r="F128" s="6">
        <v>0</v>
      </c>
      <c r="G128" s="7">
        <v>0</v>
      </c>
      <c r="H128" s="7">
        <v>1</v>
      </c>
      <c r="I128" s="7">
        <v>0</v>
      </c>
      <c r="J128" s="7">
        <v>2016</v>
      </c>
      <c r="K128" s="7">
        <v>17</v>
      </c>
      <c r="L128" s="7">
        <v>441</v>
      </c>
      <c r="M128" s="8">
        <v>1</v>
      </c>
      <c r="N128" s="8">
        <v>0</v>
      </c>
      <c r="O128" s="6">
        <f>LOG(Tabelle13[[#This Row],[funds_raised_usd]])</f>
        <v>6.3669973402914604</v>
      </c>
      <c r="P128" s="9">
        <v>2328077</v>
      </c>
      <c r="Q128" s="7">
        <v>1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3">
        <v>0</v>
      </c>
      <c r="Y128" s="7">
        <v>1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1</v>
      </c>
      <c r="AG128" s="7">
        <v>0</v>
      </c>
      <c r="AH128" s="7">
        <v>1</v>
      </c>
      <c r="AI128" s="7">
        <v>0</v>
      </c>
      <c r="AJ128" s="10">
        <v>0</v>
      </c>
      <c r="AK128" s="7">
        <v>0</v>
      </c>
      <c r="AL128" s="7">
        <v>0</v>
      </c>
      <c r="AM128" s="7">
        <v>0</v>
      </c>
      <c r="AN128" s="11">
        <v>0</v>
      </c>
      <c r="AO128" s="11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1</v>
      </c>
      <c r="AV128" s="7">
        <v>0</v>
      </c>
      <c r="AW128" s="7">
        <v>0</v>
      </c>
      <c r="AX128" s="7">
        <v>1</v>
      </c>
      <c r="AY128" s="7">
        <v>0</v>
      </c>
      <c r="AZ128" s="7">
        <v>0</v>
      </c>
      <c r="BA128" s="12">
        <v>0</v>
      </c>
      <c r="BB128" s="10">
        <v>5.78</v>
      </c>
      <c r="BC128" s="1">
        <v>0</v>
      </c>
      <c r="BD128" s="1">
        <v>8.6999999999999994E-2</v>
      </c>
      <c r="BE128" s="2">
        <f t="shared" si="1"/>
        <v>5.867</v>
      </c>
      <c r="BF128">
        <f>LOG(Tabelle13[[#This Row],[ico_duration_days]])</f>
        <v>1.2304489213782739</v>
      </c>
    </row>
    <row r="129" spans="1:58" x14ac:dyDescent="0.2">
      <c r="A129" s="3" t="s">
        <v>212</v>
      </c>
      <c r="B129" s="3" t="s">
        <v>213</v>
      </c>
      <c r="C129" s="4"/>
      <c r="D129" s="5"/>
      <c r="E129" s="6"/>
      <c r="F129" s="6"/>
      <c r="G129" s="7">
        <v>0</v>
      </c>
      <c r="H129" s="7">
        <v>1</v>
      </c>
      <c r="I129" s="7">
        <v>0</v>
      </c>
      <c r="J129" s="7">
        <v>2016</v>
      </c>
      <c r="K129" s="7">
        <v>31</v>
      </c>
      <c r="L129" s="7">
        <v>332</v>
      </c>
      <c r="M129" s="8"/>
      <c r="N129" s="8"/>
      <c r="O129" s="6">
        <f>LOG(Tabelle13[[#This Row],[funds_raised_usd]])</f>
        <v>6.3622505629233927</v>
      </c>
      <c r="P129" s="9">
        <v>2302770</v>
      </c>
      <c r="Q129" s="7">
        <v>1</v>
      </c>
      <c r="R129" s="7">
        <v>0</v>
      </c>
      <c r="S129" s="7">
        <v>1</v>
      </c>
      <c r="T129" s="7">
        <v>0</v>
      </c>
      <c r="U129" s="7">
        <v>0</v>
      </c>
      <c r="V129" s="7">
        <v>0</v>
      </c>
      <c r="W129" s="7">
        <v>0</v>
      </c>
      <c r="X129" s="3">
        <v>0</v>
      </c>
      <c r="Y129" s="7">
        <v>1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2</v>
      </c>
      <c r="AG129" s="7">
        <v>1</v>
      </c>
      <c r="AH129" s="7">
        <v>1</v>
      </c>
      <c r="AI129" s="7">
        <v>0</v>
      </c>
      <c r="AJ129" s="10">
        <v>0</v>
      </c>
      <c r="AK129" s="7">
        <v>0</v>
      </c>
      <c r="AL129" s="7">
        <v>0</v>
      </c>
      <c r="AM129" s="7">
        <v>0</v>
      </c>
      <c r="AN129" s="11">
        <v>0</v>
      </c>
      <c r="AO129" s="11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/>
      <c r="AV129" s="7"/>
      <c r="AW129" s="7"/>
      <c r="AX129" s="7"/>
      <c r="AY129" s="7">
        <v>0</v>
      </c>
      <c r="AZ129" s="7">
        <v>0</v>
      </c>
      <c r="BA129" s="12">
        <v>10.199999999999999</v>
      </c>
      <c r="BB129" s="10">
        <v>0</v>
      </c>
      <c r="BC129" s="1">
        <v>0</v>
      </c>
      <c r="BD129" s="1">
        <v>2E-3</v>
      </c>
      <c r="BE129" s="2">
        <f t="shared" si="1"/>
        <v>10.202</v>
      </c>
      <c r="BF129">
        <f>LOG(Tabelle13[[#This Row],[ico_duration_days]])</f>
        <v>1.4913616938342726</v>
      </c>
    </row>
    <row r="130" spans="1:58" x14ac:dyDescent="0.2">
      <c r="A130" s="3" t="s">
        <v>220</v>
      </c>
      <c r="B130" s="3" t="s">
        <v>221</v>
      </c>
      <c r="C130" s="4">
        <v>3.9586000000000001</v>
      </c>
      <c r="D130" s="5">
        <v>64544410</v>
      </c>
      <c r="E130" s="6">
        <v>17.399999999999999</v>
      </c>
      <c r="F130" s="6">
        <v>0.93</v>
      </c>
      <c r="G130" s="7">
        <v>0</v>
      </c>
      <c r="H130" s="7">
        <v>1</v>
      </c>
      <c r="I130" s="7">
        <v>0</v>
      </c>
      <c r="J130" s="7">
        <v>2016</v>
      </c>
      <c r="K130" s="7">
        <v>28</v>
      </c>
      <c r="L130" s="7">
        <v>296</v>
      </c>
      <c r="M130" s="8">
        <v>0.1043</v>
      </c>
      <c r="N130" s="8"/>
      <c r="O130" s="6">
        <f>LOG(Tabelle13[[#This Row],[funds_raised_usd]])</f>
        <v>6.2955446699973692</v>
      </c>
      <c r="P130" s="9">
        <v>1974898</v>
      </c>
      <c r="Q130" s="7">
        <v>1</v>
      </c>
      <c r="R130" s="7">
        <v>1</v>
      </c>
      <c r="S130" s="7">
        <v>0</v>
      </c>
      <c r="T130" s="7">
        <v>0</v>
      </c>
      <c r="U130" s="7">
        <v>1</v>
      </c>
      <c r="V130" s="7">
        <v>0</v>
      </c>
      <c r="W130" s="7">
        <v>0</v>
      </c>
      <c r="X130" s="3">
        <v>0</v>
      </c>
      <c r="Y130" s="7">
        <v>1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1</v>
      </c>
      <c r="AG130" s="7">
        <v>1</v>
      </c>
      <c r="AH130" s="7">
        <v>1</v>
      </c>
      <c r="AI130" s="7">
        <v>13</v>
      </c>
      <c r="AJ130" s="10">
        <v>343.08</v>
      </c>
      <c r="AK130" s="7">
        <v>1</v>
      </c>
      <c r="AL130" s="7">
        <v>0</v>
      </c>
      <c r="AM130" s="7">
        <v>5</v>
      </c>
      <c r="AN130" s="11">
        <v>0.30769999999999997</v>
      </c>
      <c r="AO130" s="11">
        <v>0.69230000000000003</v>
      </c>
      <c r="AP130" s="7">
        <v>1</v>
      </c>
      <c r="AQ130" s="7">
        <v>1</v>
      </c>
      <c r="AR130" s="7">
        <v>54</v>
      </c>
      <c r="AS130" s="7">
        <v>0</v>
      </c>
      <c r="AT130" s="7">
        <v>0</v>
      </c>
      <c r="AU130" s="7"/>
      <c r="AV130" s="7"/>
      <c r="AW130" s="7"/>
      <c r="AX130" s="7">
        <v>0</v>
      </c>
      <c r="AY130" s="7">
        <v>1</v>
      </c>
      <c r="AZ130" s="7">
        <v>19</v>
      </c>
      <c r="BA130" s="12">
        <v>90.2</v>
      </c>
      <c r="BB130" s="10">
        <v>2.98</v>
      </c>
      <c r="BC130" s="1">
        <v>0</v>
      </c>
      <c r="BD130" s="1">
        <v>0</v>
      </c>
      <c r="BE130" s="2">
        <f t="shared" si="1"/>
        <v>93.18</v>
      </c>
      <c r="BF130">
        <f>LOG(Tabelle13[[#This Row],[ico_duration_days]])</f>
        <v>1.4471580313422192</v>
      </c>
    </row>
    <row r="131" spans="1:58" x14ac:dyDescent="0.2">
      <c r="A131" s="3" t="s">
        <v>222</v>
      </c>
      <c r="B131" s="3" t="s">
        <v>223</v>
      </c>
      <c r="C131" s="4">
        <v>2.6678999999999999</v>
      </c>
      <c r="D131" s="5">
        <v>96103255</v>
      </c>
      <c r="E131" s="6">
        <v>9.83</v>
      </c>
      <c r="F131" s="6">
        <v>0.43</v>
      </c>
      <c r="G131" s="7">
        <v>0</v>
      </c>
      <c r="H131" s="7">
        <v>1</v>
      </c>
      <c r="I131" s="7">
        <v>0</v>
      </c>
      <c r="J131" s="7">
        <v>2016</v>
      </c>
      <c r="K131" s="7">
        <v>36</v>
      </c>
      <c r="L131" s="7">
        <v>256</v>
      </c>
      <c r="M131" s="8"/>
      <c r="N131" s="8"/>
      <c r="O131" s="6">
        <f>LOG(Tabelle13[[#This Row],[funds_raised_usd]])</f>
        <v>6.2918725707286409</v>
      </c>
      <c r="P131" s="9">
        <v>1958270</v>
      </c>
      <c r="Q131" s="7">
        <v>1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3">
        <v>0</v>
      </c>
      <c r="Y131" s="7">
        <v>1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2</v>
      </c>
      <c r="AG131" s="7">
        <v>1</v>
      </c>
      <c r="AH131" s="7">
        <v>1</v>
      </c>
      <c r="AI131" s="7">
        <v>16</v>
      </c>
      <c r="AJ131" s="10">
        <v>0</v>
      </c>
      <c r="AK131" s="7">
        <v>0</v>
      </c>
      <c r="AL131" s="7">
        <v>0</v>
      </c>
      <c r="AM131" s="7">
        <v>0</v>
      </c>
      <c r="AN131" s="11">
        <v>0.4375</v>
      </c>
      <c r="AO131" s="11">
        <v>0.5625</v>
      </c>
      <c r="AP131" s="7">
        <v>0</v>
      </c>
      <c r="AQ131" s="7">
        <v>0</v>
      </c>
      <c r="AR131" s="7">
        <v>0</v>
      </c>
      <c r="AS131" s="7">
        <v>7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1</v>
      </c>
      <c r="AZ131" s="7">
        <v>0</v>
      </c>
      <c r="BA131" s="12">
        <v>643.9</v>
      </c>
      <c r="BB131" s="10">
        <v>6.04</v>
      </c>
      <c r="BC131" s="1">
        <v>0.54300000000000004</v>
      </c>
      <c r="BD131" s="1">
        <v>0.02</v>
      </c>
      <c r="BE131" s="2">
        <f t="shared" ref="BE131:BE194" si="2">SUM(BA131:BD131)</f>
        <v>650.50299999999993</v>
      </c>
      <c r="BF131">
        <f>LOG(Tabelle13[[#This Row],[ico_duration_days]])</f>
        <v>1.5563025007672873</v>
      </c>
    </row>
    <row r="132" spans="1:58" x14ac:dyDescent="0.2">
      <c r="A132" s="3" t="s">
        <v>224</v>
      </c>
      <c r="B132" s="3" t="s">
        <v>225</v>
      </c>
      <c r="C132" s="4"/>
      <c r="D132" s="5"/>
      <c r="E132" s="6"/>
      <c r="F132" s="6"/>
      <c r="G132" s="7">
        <v>0</v>
      </c>
      <c r="H132" s="7">
        <v>1</v>
      </c>
      <c r="I132" s="7">
        <v>0</v>
      </c>
      <c r="J132" s="7">
        <v>2016</v>
      </c>
      <c r="K132" s="7">
        <v>10</v>
      </c>
      <c r="L132" s="7">
        <v>296</v>
      </c>
      <c r="M132" s="8"/>
      <c r="N132" s="8"/>
      <c r="O132" s="6">
        <f>LOG(Tabelle13[[#This Row],[funds_raised_usd]])</f>
        <v>6.2775862957847632</v>
      </c>
      <c r="P132" s="9">
        <v>1894900</v>
      </c>
      <c r="Q132" s="7">
        <v>0</v>
      </c>
      <c r="R132" s="7">
        <v>1</v>
      </c>
      <c r="S132" s="7">
        <v>0</v>
      </c>
      <c r="T132" s="7">
        <v>0</v>
      </c>
      <c r="U132" s="7">
        <v>0</v>
      </c>
      <c r="V132" s="7">
        <v>1</v>
      </c>
      <c r="W132" s="7">
        <v>0</v>
      </c>
      <c r="X132" s="3">
        <v>0</v>
      </c>
      <c r="Y132" s="7">
        <v>0</v>
      </c>
      <c r="Z132" s="7">
        <v>1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1</v>
      </c>
      <c r="AH132" s="7">
        <v>1</v>
      </c>
      <c r="AI132" s="7">
        <v>0</v>
      </c>
      <c r="AJ132" s="10">
        <v>0</v>
      </c>
      <c r="AK132" s="7">
        <v>0</v>
      </c>
      <c r="AL132" s="7">
        <v>0</v>
      </c>
      <c r="AM132" s="7">
        <v>0</v>
      </c>
      <c r="AN132" s="11">
        <v>0</v>
      </c>
      <c r="AO132" s="11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/>
      <c r="AV132" s="7"/>
      <c r="AW132" s="7"/>
      <c r="AX132" s="7">
        <v>0</v>
      </c>
      <c r="AY132" s="7">
        <v>1</v>
      </c>
      <c r="AZ132" s="7">
        <v>21</v>
      </c>
      <c r="BA132" s="12">
        <v>18.5</v>
      </c>
      <c r="BB132" s="10">
        <v>1.32</v>
      </c>
      <c r="BC132" s="1">
        <v>1.173</v>
      </c>
      <c r="BD132" s="1">
        <v>0.01</v>
      </c>
      <c r="BE132" s="2">
        <f t="shared" si="2"/>
        <v>21.003000000000004</v>
      </c>
      <c r="BF132">
        <f>LOG(Tabelle13[[#This Row],[ico_duration_days]])</f>
        <v>1</v>
      </c>
    </row>
    <row r="133" spans="1:58" x14ac:dyDescent="0.2">
      <c r="A133" s="3" t="s">
        <v>233</v>
      </c>
      <c r="B133" s="3" t="s">
        <v>234</v>
      </c>
      <c r="C133" s="4">
        <v>5.3548999999999998</v>
      </c>
      <c r="D133" s="5">
        <v>31166923</v>
      </c>
      <c r="E133" s="6">
        <v>18.84</v>
      </c>
      <c r="F133" s="6">
        <v>0.7</v>
      </c>
      <c r="G133" s="7">
        <v>0</v>
      </c>
      <c r="H133" s="7">
        <v>1</v>
      </c>
      <c r="I133" s="7">
        <v>0</v>
      </c>
      <c r="J133" s="7">
        <v>2016</v>
      </c>
      <c r="K133" s="7">
        <v>30</v>
      </c>
      <c r="L133" s="7">
        <v>231</v>
      </c>
      <c r="M133" s="8">
        <v>1</v>
      </c>
      <c r="N133" s="8">
        <v>0</v>
      </c>
      <c r="O133" s="6">
        <f>LOG(Tabelle13[[#This Row],[funds_raised_usd]])</f>
        <v>6.2166935991697541</v>
      </c>
      <c r="P133" s="9">
        <v>1647000</v>
      </c>
      <c r="Q133" s="7">
        <v>0</v>
      </c>
      <c r="R133" s="7">
        <v>1</v>
      </c>
      <c r="S133" s="7">
        <v>0</v>
      </c>
      <c r="T133" s="7">
        <v>0</v>
      </c>
      <c r="U133" s="7">
        <v>0</v>
      </c>
      <c r="V133" s="7">
        <v>1</v>
      </c>
      <c r="W133" s="7">
        <v>0</v>
      </c>
      <c r="X133" s="3">
        <v>0</v>
      </c>
      <c r="Y133" s="7">
        <v>0</v>
      </c>
      <c r="Z133" s="7">
        <v>1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1</v>
      </c>
      <c r="AG133" s="7">
        <v>0</v>
      </c>
      <c r="AH133" s="7">
        <v>1</v>
      </c>
      <c r="AI133" s="7">
        <v>0</v>
      </c>
      <c r="AJ133" s="10">
        <v>0</v>
      </c>
      <c r="AK133" s="7">
        <v>0</v>
      </c>
      <c r="AL133" s="7">
        <v>0</v>
      </c>
      <c r="AM133" s="7">
        <v>0</v>
      </c>
      <c r="AN133" s="11">
        <v>0</v>
      </c>
      <c r="AO133" s="11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/>
      <c r="AV133" s="7"/>
      <c r="AW133" s="7"/>
      <c r="AX133" s="7">
        <v>0</v>
      </c>
      <c r="AY133" s="7">
        <v>1</v>
      </c>
      <c r="AZ133" s="7">
        <v>3</v>
      </c>
      <c r="BA133" s="12">
        <v>23.9</v>
      </c>
      <c r="BB133" s="10">
        <v>5.53</v>
      </c>
      <c r="BC133" s="1">
        <v>51.319000000000003</v>
      </c>
      <c r="BD133" s="1">
        <v>7.0000000000000001E-3</v>
      </c>
      <c r="BE133" s="2">
        <f t="shared" si="2"/>
        <v>80.756</v>
      </c>
      <c r="BF133">
        <f>LOG(Tabelle13[[#This Row],[ico_duration_days]])</f>
        <v>1.4771212547196624</v>
      </c>
    </row>
    <row r="134" spans="1:58" x14ac:dyDescent="0.2">
      <c r="A134" s="3" t="s">
        <v>235</v>
      </c>
      <c r="B134" s="3" t="s">
        <v>236</v>
      </c>
      <c r="C134" s="4">
        <v>7.1029</v>
      </c>
      <c r="D134" s="5">
        <v>38967675</v>
      </c>
      <c r="E134" s="6">
        <v>28.85</v>
      </c>
      <c r="F134" s="6">
        <v>1.38</v>
      </c>
      <c r="G134" s="7">
        <v>0</v>
      </c>
      <c r="H134" s="7">
        <v>1</v>
      </c>
      <c r="I134" s="7">
        <v>0</v>
      </c>
      <c r="J134" s="7">
        <v>2016</v>
      </c>
      <c r="K134" s="7">
        <v>21</v>
      </c>
      <c r="L134" s="7">
        <v>393</v>
      </c>
      <c r="M134" s="8">
        <v>0.75</v>
      </c>
      <c r="N134" s="8">
        <v>0.25</v>
      </c>
      <c r="O134" s="6">
        <f>LOG(Tabelle13[[#This Row],[funds_raised_usd]])</f>
        <v>6.1305974820976177</v>
      </c>
      <c r="P134" s="9">
        <v>1350820</v>
      </c>
      <c r="Q134" s="7">
        <v>1</v>
      </c>
      <c r="R134" s="7">
        <v>0</v>
      </c>
      <c r="S134" s="7">
        <v>1</v>
      </c>
      <c r="T134" s="7">
        <v>0</v>
      </c>
      <c r="U134" s="7">
        <v>0</v>
      </c>
      <c r="V134" s="7">
        <v>0</v>
      </c>
      <c r="W134" s="7">
        <v>0</v>
      </c>
      <c r="X134" s="3">
        <v>0</v>
      </c>
      <c r="Y134" s="7">
        <v>1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1</v>
      </c>
      <c r="AG134" s="7">
        <v>1</v>
      </c>
      <c r="AH134" s="7">
        <v>1</v>
      </c>
      <c r="AI134" s="7">
        <v>0</v>
      </c>
      <c r="AJ134" s="10">
        <v>0</v>
      </c>
      <c r="AK134" s="7">
        <v>0</v>
      </c>
      <c r="AL134" s="7">
        <v>0</v>
      </c>
      <c r="AM134" s="7">
        <v>0</v>
      </c>
      <c r="AN134" s="11">
        <v>0</v>
      </c>
      <c r="AO134" s="11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>
        <v>1</v>
      </c>
      <c r="AX134" s="7">
        <v>0</v>
      </c>
      <c r="AY134" s="7">
        <v>1</v>
      </c>
      <c r="AZ134" s="7">
        <v>19</v>
      </c>
      <c r="BA134" s="12">
        <v>0</v>
      </c>
      <c r="BB134" s="10">
        <v>0.43</v>
      </c>
      <c r="BC134" s="1">
        <v>0.33800000000000002</v>
      </c>
      <c r="BD134" s="1">
        <v>0</v>
      </c>
      <c r="BE134" s="2">
        <f t="shared" si="2"/>
        <v>0.76800000000000002</v>
      </c>
      <c r="BF134">
        <f>LOG(Tabelle13[[#This Row],[ico_duration_days]])</f>
        <v>1.3222192947339193</v>
      </c>
    </row>
    <row r="135" spans="1:58" x14ac:dyDescent="0.2">
      <c r="A135" s="3" t="s">
        <v>237</v>
      </c>
      <c r="B135" s="3" t="s">
        <v>238</v>
      </c>
      <c r="C135" s="4"/>
      <c r="D135" s="5"/>
      <c r="E135" s="6"/>
      <c r="F135" s="6"/>
      <c r="G135" s="7">
        <v>0</v>
      </c>
      <c r="H135" s="7">
        <v>1</v>
      </c>
      <c r="I135" s="7">
        <v>0</v>
      </c>
      <c r="J135" s="7">
        <v>2016</v>
      </c>
      <c r="K135" s="7">
        <v>37</v>
      </c>
      <c r="L135" s="7">
        <v>253</v>
      </c>
      <c r="M135" s="8"/>
      <c r="N135" s="8"/>
      <c r="O135" s="6">
        <f>LOG(Tabelle13[[#This Row],[funds_raised_usd]])</f>
        <v>6.1169396465507555</v>
      </c>
      <c r="P135" s="9">
        <v>1309000</v>
      </c>
      <c r="Q135" s="7">
        <v>1</v>
      </c>
      <c r="R135" s="7">
        <v>0</v>
      </c>
      <c r="S135" s="7">
        <v>0</v>
      </c>
      <c r="T135" s="7">
        <v>0</v>
      </c>
      <c r="U135" s="7">
        <v>1</v>
      </c>
      <c r="V135" s="7">
        <v>0</v>
      </c>
      <c r="W135" s="7">
        <v>0</v>
      </c>
      <c r="X135" s="3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1</v>
      </c>
      <c r="AI135" s="7">
        <v>0</v>
      </c>
      <c r="AJ135" s="10">
        <v>0</v>
      </c>
      <c r="AK135" s="7">
        <v>0</v>
      </c>
      <c r="AL135" s="7">
        <v>0</v>
      </c>
      <c r="AM135" s="7">
        <v>0</v>
      </c>
      <c r="AN135" s="11">
        <v>0</v>
      </c>
      <c r="AO135" s="11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/>
      <c r="AV135" s="7"/>
      <c r="AW135" s="7"/>
      <c r="AX135" s="7">
        <v>1</v>
      </c>
      <c r="AY135" s="7">
        <v>0</v>
      </c>
      <c r="AZ135" s="7">
        <v>0</v>
      </c>
      <c r="BA135" s="12">
        <v>0</v>
      </c>
      <c r="BB135" s="10">
        <v>0.15</v>
      </c>
      <c r="BC135" s="1">
        <v>3.6619999999999999</v>
      </c>
      <c r="BD135" s="1">
        <v>4.1630000000000003</v>
      </c>
      <c r="BE135" s="2">
        <f t="shared" si="2"/>
        <v>7.9749999999999996</v>
      </c>
      <c r="BF135">
        <f>LOG(Tabelle13[[#This Row],[ico_duration_days]])</f>
        <v>1.568201724066995</v>
      </c>
    </row>
    <row r="136" spans="1:58" x14ac:dyDescent="0.2">
      <c r="A136" s="3" t="s">
        <v>245</v>
      </c>
      <c r="B136" s="3" t="s">
        <v>221</v>
      </c>
      <c r="C136" s="4"/>
      <c r="D136" s="5">
        <v>64544410</v>
      </c>
      <c r="E136" s="6"/>
      <c r="F136" s="6"/>
      <c r="G136" s="7">
        <v>0</v>
      </c>
      <c r="H136" s="7">
        <v>1</v>
      </c>
      <c r="I136" s="7">
        <v>0</v>
      </c>
      <c r="J136" s="7">
        <v>2016</v>
      </c>
      <c r="K136" s="7">
        <v>28</v>
      </c>
      <c r="L136" s="7">
        <v>297</v>
      </c>
      <c r="M136" s="8"/>
      <c r="N136" s="8"/>
      <c r="O136" s="6">
        <f>LOG(Tabelle13[[#This Row],[funds_raised_usd]])</f>
        <v>6.0594876842744467</v>
      </c>
      <c r="P136" s="9">
        <v>1146800</v>
      </c>
      <c r="Q136" s="7">
        <v>1</v>
      </c>
      <c r="R136" s="7">
        <v>1</v>
      </c>
      <c r="S136" s="7">
        <v>0</v>
      </c>
      <c r="T136" s="7">
        <v>0</v>
      </c>
      <c r="U136" s="7">
        <v>1</v>
      </c>
      <c r="V136" s="7">
        <v>0</v>
      </c>
      <c r="W136" s="7">
        <v>0</v>
      </c>
      <c r="X136" s="3">
        <v>0</v>
      </c>
      <c r="Y136" s="7">
        <v>1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1</v>
      </c>
      <c r="AG136" s="7">
        <v>1</v>
      </c>
      <c r="AH136" s="7">
        <v>1</v>
      </c>
      <c r="AI136" s="7">
        <v>13</v>
      </c>
      <c r="AJ136" s="10">
        <v>343.08</v>
      </c>
      <c r="AK136" s="7">
        <v>1</v>
      </c>
      <c r="AL136" s="7">
        <v>0</v>
      </c>
      <c r="AM136" s="7">
        <v>5</v>
      </c>
      <c r="AN136" s="11">
        <v>0.30769999999999997</v>
      </c>
      <c r="AO136" s="11">
        <v>0.69230000000000003</v>
      </c>
      <c r="AP136" s="7">
        <v>1</v>
      </c>
      <c r="AQ136" s="7">
        <v>1</v>
      </c>
      <c r="AR136" s="7">
        <v>54</v>
      </c>
      <c r="AS136" s="7">
        <v>0</v>
      </c>
      <c r="AT136" s="7">
        <v>0</v>
      </c>
      <c r="AU136" s="7"/>
      <c r="AV136" s="7"/>
      <c r="AW136" s="7"/>
      <c r="AX136" s="7">
        <v>0</v>
      </c>
      <c r="AY136" s="7">
        <v>1</v>
      </c>
      <c r="AZ136" s="7">
        <v>19</v>
      </c>
      <c r="BA136" s="12">
        <v>90.2</v>
      </c>
      <c r="BB136" s="10">
        <v>2.98</v>
      </c>
      <c r="BC136" s="1">
        <v>14.26</v>
      </c>
      <c r="BD136" s="1">
        <v>3.9E-2</v>
      </c>
      <c r="BE136" s="2">
        <f t="shared" si="2"/>
        <v>107.47900000000001</v>
      </c>
      <c r="BF136">
        <f>LOG(Tabelle13[[#This Row],[ico_duration_days]])</f>
        <v>1.4471580313422192</v>
      </c>
    </row>
    <row r="137" spans="1:58" x14ac:dyDescent="0.2">
      <c r="A137" s="3" t="s">
        <v>246</v>
      </c>
      <c r="B137" s="3" t="s">
        <v>247</v>
      </c>
      <c r="C137" s="4">
        <v>1.3867</v>
      </c>
      <c r="D137" s="5">
        <v>8512176</v>
      </c>
      <c r="E137" s="6">
        <v>5.78</v>
      </c>
      <c r="F137" s="6">
        <v>0.36</v>
      </c>
      <c r="G137" s="7">
        <v>0</v>
      </c>
      <c r="H137" s="7">
        <v>1</v>
      </c>
      <c r="I137" s="7">
        <v>0</v>
      </c>
      <c r="J137" s="7">
        <v>2016</v>
      </c>
      <c r="K137" s="7">
        <v>45</v>
      </c>
      <c r="L137" s="7">
        <v>405</v>
      </c>
      <c r="M137" s="8">
        <v>0.88</v>
      </c>
      <c r="N137" s="8">
        <v>0.09</v>
      </c>
      <c r="O137" s="6">
        <f>LOG(Tabelle13[[#This Row],[funds_raised_usd]])</f>
        <v>6.0507272847975111</v>
      </c>
      <c r="P137" s="9">
        <v>1123899</v>
      </c>
      <c r="Q137" s="7"/>
      <c r="R137" s="7"/>
      <c r="S137" s="7">
        <v>1</v>
      </c>
      <c r="T137" s="7">
        <v>0</v>
      </c>
      <c r="U137" s="7">
        <v>0</v>
      </c>
      <c r="V137" s="7">
        <v>0</v>
      </c>
      <c r="W137" s="7">
        <v>0</v>
      </c>
      <c r="X137" s="3">
        <v>0</v>
      </c>
      <c r="Y137" s="7">
        <v>1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1</v>
      </c>
      <c r="AG137" s="7">
        <v>0</v>
      </c>
      <c r="AH137" s="7">
        <v>1</v>
      </c>
      <c r="AI137" s="7">
        <v>0</v>
      </c>
      <c r="AJ137" s="10">
        <v>0</v>
      </c>
      <c r="AK137" s="7">
        <v>0</v>
      </c>
      <c r="AL137" s="7">
        <v>0</v>
      </c>
      <c r="AM137" s="7">
        <v>0</v>
      </c>
      <c r="AN137" s="11">
        <v>0</v>
      </c>
      <c r="AO137" s="11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/>
      <c r="AV137" s="7"/>
      <c r="AW137" s="7"/>
      <c r="AX137" s="7">
        <v>1</v>
      </c>
      <c r="AY137" s="7">
        <v>1</v>
      </c>
      <c r="AZ137" s="7">
        <v>20</v>
      </c>
      <c r="BA137" s="12">
        <v>512</v>
      </c>
      <c r="BB137" s="10">
        <v>3.16</v>
      </c>
      <c r="BC137" s="1">
        <v>1.117</v>
      </c>
      <c r="BD137" s="1">
        <v>7.609</v>
      </c>
      <c r="BE137" s="2">
        <f t="shared" si="2"/>
        <v>523.88599999999997</v>
      </c>
      <c r="BF137">
        <f>LOG(Tabelle13[[#This Row],[ico_duration_days]])</f>
        <v>1.6532125137753437</v>
      </c>
    </row>
    <row r="138" spans="1:58" x14ac:dyDescent="0.2">
      <c r="A138" s="3" t="s">
        <v>250</v>
      </c>
      <c r="B138" s="3" t="s">
        <v>251</v>
      </c>
      <c r="C138" s="4">
        <v>0.6744</v>
      </c>
      <c r="D138" s="5">
        <v>4846772</v>
      </c>
      <c r="E138" s="6">
        <v>2.46</v>
      </c>
      <c r="F138" s="6">
        <v>0.1</v>
      </c>
      <c r="G138" s="7">
        <v>0</v>
      </c>
      <c r="H138" s="7">
        <v>1</v>
      </c>
      <c r="I138" s="7">
        <v>0</v>
      </c>
      <c r="J138" s="7">
        <v>2016</v>
      </c>
      <c r="K138" s="7">
        <v>61</v>
      </c>
      <c r="L138" s="7">
        <v>245</v>
      </c>
      <c r="M138" s="8">
        <v>0.5</v>
      </c>
      <c r="N138" s="8"/>
      <c r="O138" s="6">
        <f>LOG(Tabelle13[[#This Row],[funds_raised_usd]])</f>
        <v>6</v>
      </c>
      <c r="P138" s="9">
        <v>1000000</v>
      </c>
      <c r="Q138" s="7">
        <v>1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3">
        <v>1</v>
      </c>
      <c r="Y138" s="7">
        <v>0</v>
      </c>
      <c r="Z138" s="7">
        <v>0</v>
      </c>
      <c r="AA138" s="7">
        <v>1</v>
      </c>
      <c r="AB138" s="7">
        <v>0</v>
      </c>
      <c r="AC138" s="7">
        <v>0</v>
      </c>
      <c r="AD138" s="7">
        <v>0</v>
      </c>
      <c r="AE138" s="7">
        <v>0</v>
      </c>
      <c r="AF138" s="7">
        <v>1</v>
      </c>
      <c r="AG138" s="7">
        <v>1</v>
      </c>
      <c r="AH138" s="7">
        <v>0</v>
      </c>
      <c r="AI138" s="7">
        <v>4</v>
      </c>
      <c r="AJ138" s="10">
        <v>297.5</v>
      </c>
      <c r="AK138" s="7">
        <v>0</v>
      </c>
      <c r="AL138" s="7">
        <v>0</v>
      </c>
      <c r="AM138" s="7">
        <v>1</v>
      </c>
      <c r="AN138" s="11">
        <v>0</v>
      </c>
      <c r="AO138" s="11">
        <v>1</v>
      </c>
      <c r="AP138" s="7">
        <v>1</v>
      </c>
      <c r="AQ138" s="7">
        <v>1</v>
      </c>
      <c r="AR138" s="7">
        <v>0</v>
      </c>
      <c r="AS138" s="7">
        <v>0</v>
      </c>
      <c r="AT138" s="7">
        <v>0</v>
      </c>
      <c r="AU138" s="7">
        <v>1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12">
        <v>365.3</v>
      </c>
      <c r="BB138" s="10">
        <v>8.41</v>
      </c>
      <c r="BC138" s="1">
        <v>0</v>
      </c>
      <c r="BD138" s="1">
        <v>0</v>
      </c>
      <c r="BE138" s="2">
        <f t="shared" si="2"/>
        <v>373.71000000000004</v>
      </c>
      <c r="BF138">
        <f>LOG(Tabelle13[[#This Row],[ico_duration_days]])</f>
        <v>1.7853298350107671</v>
      </c>
    </row>
    <row r="139" spans="1:58" x14ac:dyDescent="0.2">
      <c r="A139" s="3" t="s">
        <v>252</v>
      </c>
      <c r="B139" s="3" t="s">
        <v>252</v>
      </c>
      <c r="C139" s="4">
        <v>14.906499999999999</v>
      </c>
      <c r="D139" s="5">
        <v>56288022</v>
      </c>
      <c r="E139" s="6">
        <v>53.04</v>
      </c>
      <c r="F139" s="6">
        <v>1.95</v>
      </c>
      <c r="G139" s="7">
        <v>0</v>
      </c>
      <c r="H139" s="7">
        <v>1</v>
      </c>
      <c r="I139" s="7">
        <v>0</v>
      </c>
      <c r="J139" s="7">
        <v>2016</v>
      </c>
      <c r="K139" s="7">
        <v>34</v>
      </c>
      <c r="L139" s="7">
        <v>235</v>
      </c>
      <c r="M139" s="8">
        <v>0.75170000000000003</v>
      </c>
      <c r="N139" s="8">
        <v>0.24829999999999999</v>
      </c>
      <c r="O139" s="6">
        <f>LOG(Tabelle13[[#This Row],[funds_raised_usd]])</f>
        <v>5.9991305412873714</v>
      </c>
      <c r="P139" s="9">
        <v>998000</v>
      </c>
      <c r="Q139" s="7">
        <v>1</v>
      </c>
      <c r="R139" s="7">
        <v>0</v>
      </c>
      <c r="S139" s="7">
        <v>1</v>
      </c>
      <c r="T139" s="7">
        <v>0</v>
      </c>
      <c r="U139" s="7">
        <v>0</v>
      </c>
      <c r="V139" s="7">
        <v>0</v>
      </c>
      <c r="W139" s="7">
        <v>0</v>
      </c>
      <c r="X139" s="3">
        <v>0</v>
      </c>
      <c r="Y139" s="7">
        <v>1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2</v>
      </c>
      <c r="AG139" s="7">
        <v>1</v>
      </c>
      <c r="AH139" s="7">
        <v>1</v>
      </c>
      <c r="AI139" s="7">
        <v>25</v>
      </c>
      <c r="AJ139" s="10">
        <v>89.84</v>
      </c>
      <c r="AK139" s="7">
        <v>1</v>
      </c>
      <c r="AL139" s="7">
        <v>0</v>
      </c>
      <c r="AM139" s="7">
        <v>6</v>
      </c>
      <c r="AN139" s="11">
        <v>0.4</v>
      </c>
      <c r="AO139" s="11">
        <v>0.6</v>
      </c>
      <c r="AP139" s="7">
        <v>1</v>
      </c>
      <c r="AQ139" s="7">
        <v>1</v>
      </c>
      <c r="AR139" s="7">
        <v>0</v>
      </c>
      <c r="AS139" s="7">
        <v>2</v>
      </c>
      <c r="AT139" s="7">
        <v>0</v>
      </c>
      <c r="AU139" s="7"/>
      <c r="AV139" s="7"/>
      <c r="AW139" s="7"/>
      <c r="AX139" s="7">
        <v>0</v>
      </c>
      <c r="AY139" s="7">
        <v>1</v>
      </c>
      <c r="AZ139" s="7">
        <v>39</v>
      </c>
      <c r="BA139" s="12">
        <v>482</v>
      </c>
      <c r="BB139" s="10">
        <v>7.66</v>
      </c>
      <c r="BC139" s="1">
        <v>0.97799999999999998</v>
      </c>
      <c r="BD139" s="1">
        <v>9.0999999999999998E-2</v>
      </c>
      <c r="BE139" s="2">
        <f t="shared" si="2"/>
        <v>490.72900000000004</v>
      </c>
      <c r="BF139">
        <f>LOG(Tabelle13[[#This Row],[ico_duration_days]])</f>
        <v>1.5314789170422551</v>
      </c>
    </row>
    <row r="140" spans="1:58" x14ac:dyDescent="0.2">
      <c r="A140" s="3" t="s">
        <v>255</v>
      </c>
      <c r="B140" s="3" t="s">
        <v>256</v>
      </c>
      <c r="C140" s="4">
        <v>2.7700999999999998</v>
      </c>
      <c r="D140" s="5">
        <v>11273628</v>
      </c>
      <c r="E140" s="6">
        <v>11.45</v>
      </c>
      <c r="F140" s="6">
        <v>0.65</v>
      </c>
      <c r="G140" s="7">
        <v>0</v>
      </c>
      <c r="H140" s="7">
        <v>1</v>
      </c>
      <c r="I140" s="7">
        <v>0</v>
      </c>
      <c r="J140" s="7">
        <v>2016</v>
      </c>
      <c r="K140" s="7">
        <v>8</v>
      </c>
      <c r="L140" s="7">
        <v>399</v>
      </c>
      <c r="M140" s="8">
        <v>4.2500000000000003E-2</v>
      </c>
      <c r="N140" s="8"/>
      <c r="O140" s="6">
        <f>LOG(Tabelle13[[#This Row],[funds_raised_usd]])</f>
        <v>5.9936390008814859</v>
      </c>
      <c r="P140" s="9">
        <v>985460</v>
      </c>
      <c r="Q140" s="7">
        <v>1</v>
      </c>
      <c r="R140" s="7">
        <v>0</v>
      </c>
      <c r="S140" s="7">
        <v>0</v>
      </c>
      <c r="T140" s="7">
        <v>0</v>
      </c>
      <c r="U140" s="7">
        <v>1</v>
      </c>
      <c r="V140" s="7">
        <v>0</v>
      </c>
      <c r="W140" s="7">
        <v>0</v>
      </c>
      <c r="X140" s="3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2</v>
      </c>
      <c r="AH140" s="7">
        <v>1</v>
      </c>
      <c r="AI140" s="7">
        <v>6</v>
      </c>
      <c r="AJ140" s="10">
        <v>500</v>
      </c>
      <c r="AK140" s="7">
        <v>0</v>
      </c>
      <c r="AL140" s="7">
        <v>0</v>
      </c>
      <c r="AM140" s="7">
        <v>2</v>
      </c>
      <c r="AN140" s="11">
        <v>0.16669999999999999</v>
      </c>
      <c r="AO140" s="11">
        <v>0.83330000000000004</v>
      </c>
      <c r="AP140" s="7">
        <v>1</v>
      </c>
      <c r="AQ140" s="7">
        <v>1</v>
      </c>
      <c r="AR140" s="7">
        <v>6</v>
      </c>
      <c r="AS140" s="7">
        <v>0</v>
      </c>
      <c r="AT140" s="7">
        <v>0</v>
      </c>
      <c r="AU140" s="7">
        <v>1</v>
      </c>
      <c r="AV140" s="7">
        <v>0</v>
      </c>
      <c r="AW140" s="7">
        <v>0</v>
      </c>
      <c r="AX140" s="7">
        <v>0</v>
      </c>
      <c r="AY140" s="7">
        <v>1</v>
      </c>
      <c r="AZ140" s="7">
        <v>12</v>
      </c>
      <c r="BA140" s="12">
        <v>50</v>
      </c>
      <c r="BB140" s="10">
        <v>2.5499999999999998</v>
      </c>
      <c r="BC140" s="1">
        <v>0</v>
      </c>
      <c r="BD140" s="1">
        <v>0</v>
      </c>
      <c r="BE140" s="2">
        <f t="shared" si="2"/>
        <v>52.55</v>
      </c>
      <c r="BF140">
        <f>LOG(Tabelle13[[#This Row],[ico_duration_days]])</f>
        <v>0.90308998699194354</v>
      </c>
    </row>
    <row r="141" spans="1:58" x14ac:dyDescent="0.2">
      <c r="A141" s="3" t="s">
        <v>257</v>
      </c>
      <c r="B141" s="3" t="s">
        <v>258</v>
      </c>
      <c r="C141" s="4">
        <v>1.3787</v>
      </c>
      <c r="D141" s="5">
        <v>8175525</v>
      </c>
      <c r="E141" s="6">
        <v>6.35</v>
      </c>
      <c r="F141" s="6">
        <v>0.32</v>
      </c>
      <c r="G141" s="7">
        <v>0</v>
      </c>
      <c r="H141" s="7">
        <v>1</v>
      </c>
      <c r="I141" s="7">
        <v>0</v>
      </c>
      <c r="J141" s="7">
        <v>2016</v>
      </c>
      <c r="K141" s="7">
        <v>28</v>
      </c>
      <c r="L141" s="7">
        <v>360</v>
      </c>
      <c r="M141" s="8"/>
      <c r="N141" s="8"/>
      <c r="O141" s="6">
        <f>LOG(Tabelle13[[#This Row],[funds_raised_usd]])</f>
        <v>5.9854233302646183</v>
      </c>
      <c r="P141" s="9">
        <v>966993</v>
      </c>
      <c r="Q141" s="7">
        <v>1</v>
      </c>
      <c r="R141" s="7">
        <v>1</v>
      </c>
      <c r="S141" s="7">
        <v>1</v>
      </c>
      <c r="T141" s="7">
        <v>0</v>
      </c>
      <c r="U141" s="7">
        <v>0</v>
      </c>
      <c r="V141" s="7">
        <v>0</v>
      </c>
      <c r="W141" s="7">
        <v>0</v>
      </c>
      <c r="X141" s="3">
        <v>0</v>
      </c>
      <c r="Y141" s="7">
        <v>1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1</v>
      </c>
      <c r="AG141" s="7">
        <v>1</v>
      </c>
      <c r="AH141" s="7">
        <v>1</v>
      </c>
      <c r="AI141" s="7">
        <v>2</v>
      </c>
      <c r="AJ141" s="10">
        <v>73</v>
      </c>
      <c r="AK141" s="7">
        <v>0</v>
      </c>
      <c r="AL141" s="7">
        <v>0</v>
      </c>
      <c r="AM141" s="7">
        <v>2</v>
      </c>
      <c r="AN141" s="11">
        <v>0.5</v>
      </c>
      <c r="AO141" s="11">
        <v>0.5</v>
      </c>
      <c r="AP141" s="7">
        <v>1</v>
      </c>
      <c r="AQ141" s="7">
        <v>0</v>
      </c>
      <c r="AR141" s="7">
        <v>0</v>
      </c>
      <c r="AS141" s="7">
        <v>0</v>
      </c>
      <c r="AT141" s="7">
        <v>0</v>
      </c>
      <c r="AU141" s="7">
        <v>1</v>
      </c>
      <c r="AV141" s="7">
        <v>0</v>
      </c>
      <c r="AW141" s="7">
        <v>0</v>
      </c>
      <c r="AX141" s="7">
        <v>0</v>
      </c>
      <c r="AY141" s="7">
        <v>1</v>
      </c>
      <c r="AZ141" s="7">
        <v>34</v>
      </c>
      <c r="BA141" s="12">
        <v>358.1</v>
      </c>
      <c r="BB141" s="10">
        <v>0.89</v>
      </c>
      <c r="BC141" s="1">
        <v>5.0110000000000001</v>
      </c>
      <c r="BD141" s="1">
        <v>3.03</v>
      </c>
      <c r="BE141" s="2">
        <f t="shared" si="2"/>
        <v>367.03100000000001</v>
      </c>
      <c r="BF141">
        <f>LOG(Tabelle13[[#This Row],[ico_duration_days]])</f>
        <v>1.4471580313422192</v>
      </c>
    </row>
    <row r="142" spans="1:58" x14ac:dyDescent="0.2">
      <c r="A142" s="3" t="s">
        <v>266</v>
      </c>
      <c r="B142" s="3" t="s">
        <v>267</v>
      </c>
      <c r="C142" s="4">
        <v>4.9599000000000002</v>
      </c>
      <c r="D142" s="5">
        <v>28341254</v>
      </c>
      <c r="E142" s="6">
        <v>20.5</v>
      </c>
      <c r="F142" s="6">
        <v>1.1599999999999999</v>
      </c>
      <c r="G142" s="7">
        <v>0</v>
      </c>
      <c r="H142" s="7">
        <v>1</v>
      </c>
      <c r="I142" s="7">
        <v>0</v>
      </c>
      <c r="J142" s="7">
        <v>2016</v>
      </c>
      <c r="K142" s="7">
        <v>12</v>
      </c>
      <c r="L142" s="7">
        <v>369</v>
      </c>
      <c r="M142" s="8"/>
      <c r="N142" s="8"/>
      <c r="O142" s="6">
        <f>LOG(Tabelle13[[#This Row],[funds_raised_usd]])</f>
        <v>5.9301040593506684</v>
      </c>
      <c r="P142" s="9">
        <v>851342</v>
      </c>
      <c r="Q142" s="7">
        <v>1</v>
      </c>
      <c r="R142" s="7">
        <v>1</v>
      </c>
      <c r="S142" s="7">
        <v>0</v>
      </c>
      <c r="T142" s="7">
        <v>0</v>
      </c>
      <c r="U142" s="7">
        <v>1</v>
      </c>
      <c r="V142" s="7">
        <v>0</v>
      </c>
      <c r="W142" s="7">
        <v>0</v>
      </c>
      <c r="X142" s="3">
        <v>0</v>
      </c>
      <c r="Y142" s="7">
        <v>0</v>
      </c>
      <c r="Z142" s="7">
        <v>1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1</v>
      </c>
      <c r="AH142" s="7">
        <v>1</v>
      </c>
      <c r="AI142" s="7">
        <v>1</v>
      </c>
      <c r="AJ142" s="10">
        <v>50</v>
      </c>
      <c r="AK142" s="7">
        <v>0</v>
      </c>
      <c r="AL142" s="7">
        <v>0</v>
      </c>
      <c r="AM142" s="7">
        <v>1</v>
      </c>
      <c r="AN142" s="11">
        <v>0</v>
      </c>
      <c r="AO142" s="11">
        <v>1</v>
      </c>
      <c r="AP142" s="7">
        <v>1</v>
      </c>
      <c r="AQ142" s="7">
        <v>1</v>
      </c>
      <c r="AR142" s="7">
        <v>0</v>
      </c>
      <c r="AS142" s="7">
        <v>3</v>
      </c>
      <c r="AT142" s="7">
        <v>1</v>
      </c>
      <c r="AU142" s="7"/>
      <c r="AV142" s="7"/>
      <c r="AW142" s="7"/>
      <c r="AX142" s="7">
        <v>0</v>
      </c>
      <c r="AY142" s="7">
        <v>1</v>
      </c>
      <c r="AZ142" s="7">
        <v>24</v>
      </c>
      <c r="BA142" s="12">
        <v>209.1</v>
      </c>
      <c r="BB142" s="10">
        <v>1.41</v>
      </c>
      <c r="BC142" s="1">
        <v>0</v>
      </c>
      <c r="BD142" s="1">
        <v>0</v>
      </c>
      <c r="BE142" s="2">
        <f t="shared" si="2"/>
        <v>210.51</v>
      </c>
      <c r="BF142">
        <f>LOG(Tabelle13[[#This Row],[ico_duration_days]])</f>
        <v>1.0791812460476249</v>
      </c>
    </row>
    <row r="143" spans="1:58" x14ac:dyDescent="0.2">
      <c r="A143" s="3" t="s">
        <v>268</v>
      </c>
      <c r="B143" s="3" t="s">
        <v>269</v>
      </c>
      <c r="C143" s="4">
        <v>0.88360000000000005</v>
      </c>
      <c r="D143" s="5">
        <v>0</v>
      </c>
      <c r="E143" s="6">
        <v>3.94</v>
      </c>
      <c r="F143" s="6">
        <v>0.21</v>
      </c>
      <c r="G143" s="7">
        <v>0</v>
      </c>
      <c r="H143" s="7">
        <v>1</v>
      </c>
      <c r="I143" s="7">
        <v>0</v>
      </c>
      <c r="J143" s="7">
        <v>2016</v>
      </c>
      <c r="K143" s="7">
        <v>9</v>
      </c>
      <c r="L143" s="7">
        <v>322</v>
      </c>
      <c r="M143" s="8"/>
      <c r="N143" s="8"/>
      <c r="O143" s="6">
        <f>LOG(Tabelle13[[#This Row],[funds_raised_usd]])</f>
        <v>5.9274530045983047</v>
      </c>
      <c r="P143" s="9">
        <v>846161</v>
      </c>
      <c r="Q143" s="7">
        <v>1</v>
      </c>
      <c r="R143" s="7">
        <v>0</v>
      </c>
      <c r="S143" s="7">
        <v>0</v>
      </c>
      <c r="T143" s="7">
        <v>0</v>
      </c>
      <c r="U143" s="7">
        <v>1</v>
      </c>
      <c r="V143" s="7">
        <v>0</v>
      </c>
      <c r="W143" s="7">
        <v>0</v>
      </c>
      <c r="X143" s="3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1</v>
      </c>
      <c r="AH143" s="7">
        <v>0</v>
      </c>
      <c r="AI143" s="7">
        <v>0</v>
      </c>
      <c r="AJ143" s="10">
        <v>0</v>
      </c>
      <c r="AK143" s="7">
        <v>0</v>
      </c>
      <c r="AL143" s="7">
        <v>0</v>
      </c>
      <c r="AM143" s="7">
        <v>0</v>
      </c>
      <c r="AN143" s="11">
        <v>0</v>
      </c>
      <c r="AO143" s="11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1</v>
      </c>
      <c r="AX143" s="7"/>
      <c r="AY143" s="7">
        <v>0</v>
      </c>
      <c r="AZ143" s="7">
        <v>0</v>
      </c>
      <c r="BA143" s="12">
        <v>0</v>
      </c>
      <c r="BB143" s="10">
        <v>0</v>
      </c>
      <c r="BC143" s="1">
        <v>0</v>
      </c>
      <c r="BD143" s="1">
        <v>0.192</v>
      </c>
      <c r="BE143" s="2">
        <f t="shared" si="2"/>
        <v>0.192</v>
      </c>
      <c r="BF143">
        <f>LOG(Tabelle13[[#This Row],[ico_duration_days]])</f>
        <v>0.95424250943932487</v>
      </c>
    </row>
    <row r="144" spans="1:58" x14ac:dyDescent="0.2">
      <c r="A144" s="3" t="s">
        <v>277</v>
      </c>
      <c r="B144" s="3" t="s">
        <v>278</v>
      </c>
      <c r="C144" s="4"/>
      <c r="D144" s="5"/>
      <c r="E144" s="6"/>
      <c r="F144" s="6"/>
      <c r="G144" s="7">
        <v>0</v>
      </c>
      <c r="H144" s="7">
        <v>1</v>
      </c>
      <c r="I144" s="7">
        <v>0</v>
      </c>
      <c r="J144" s="7">
        <v>2016</v>
      </c>
      <c r="K144" s="7">
        <v>10</v>
      </c>
      <c r="L144" s="7">
        <v>234</v>
      </c>
      <c r="M144" s="8">
        <v>0.83330000000000004</v>
      </c>
      <c r="N144" s="8">
        <v>0.16669999999999999</v>
      </c>
      <c r="O144" s="6">
        <f>LOG(Tabelle13[[#This Row],[funds_raised_usd]])</f>
        <v>5.8891503735505566</v>
      </c>
      <c r="P144" s="9">
        <v>774730</v>
      </c>
      <c r="Q144" s="7"/>
      <c r="R144" s="7"/>
      <c r="S144" s="7">
        <v>0</v>
      </c>
      <c r="T144" s="7">
        <v>0</v>
      </c>
      <c r="U144" s="7">
        <v>1</v>
      </c>
      <c r="V144" s="7">
        <v>0</v>
      </c>
      <c r="W144" s="7">
        <v>0</v>
      </c>
      <c r="X144" s="3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10">
        <v>0</v>
      </c>
      <c r="AK144" s="7">
        <v>0</v>
      </c>
      <c r="AL144" s="7">
        <v>0</v>
      </c>
      <c r="AM144" s="7">
        <v>0</v>
      </c>
      <c r="AN144" s="11">
        <v>0</v>
      </c>
      <c r="AO144" s="11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1</v>
      </c>
      <c r="AX144" s="7">
        <v>1</v>
      </c>
      <c r="AY144" s="7">
        <v>0</v>
      </c>
      <c r="AZ144" s="7">
        <v>0</v>
      </c>
      <c r="BA144" s="12">
        <v>0</v>
      </c>
      <c r="BB144" s="10">
        <v>0</v>
      </c>
      <c r="BC144" s="1">
        <v>0</v>
      </c>
      <c r="BD144" s="1">
        <v>0</v>
      </c>
      <c r="BE144" s="2">
        <f t="shared" si="2"/>
        <v>0</v>
      </c>
      <c r="BF144">
        <f>LOG(Tabelle13[[#This Row],[ico_duration_days]])</f>
        <v>1</v>
      </c>
    </row>
    <row r="145" spans="1:58" x14ac:dyDescent="0.2">
      <c r="A145" s="3" t="s">
        <v>283</v>
      </c>
      <c r="B145" s="3" t="s">
        <v>284</v>
      </c>
      <c r="C145" s="4">
        <v>11.833299999999999</v>
      </c>
      <c r="D145" s="5">
        <v>33049445</v>
      </c>
      <c r="E145" s="6">
        <v>43.56</v>
      </c>
      <c r="F145" s="6">
        <v>1.9</v>
      </c>
      <c r="G145" s="7">
        <v>0</v>
      </c>
      <c r="H145" s="7">
        <v>1</v>
      </c>
      <c r="I145" s="7">
        <v>0</v>
      </c>
      <c r="J145" s="7">
        <v>2016</v>
      </c>
      <c r="K145" s="7">
        <v>0</v>
      </c>
      <c r="L145" s="7">
        <v>256</v>
      </c>
      <c r="M145" s="8">
        <v>0.84</v>
      </c>
      <c r="N145" s="8">
        <v>0.16</v>
      </c>
      <c r="O145" s="6">
        <f>LOG(Tabelle13[[#This Row],[funds_raised_usd]])</f>
        <v>5.8738934692820459</v>
      </c>
      <c r="P145" s="9">
        <v>747986</v>
      </c>
      <c r="Q145" s="7">
        <v>0</v>
      </c>
      <c r="R145" s="7">
        <v>1</v>
      </c>
      <c r="S145" s="7">
        <v>0</v>
      </c>
      <c r="T145" s="7">
        <v>0</v>
      </c>
      <c r="U145" s="7">
        <v>0</v>
      </c>
      <c r="V145" s="7">
        <v>0</v>
      </c>
      <c r="W145" s="7">
        <v>1</v>
      </c>
      <c r="X145" s="3">
        <v>0</v>
      </c>
      <c r="Y145" s="7">
        <v>0</v>
      </c>
      <c r="Z145" s="7">
        <v>1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1</v>
      </c>
      <c r="AI145" s="7">
        <v>0</v>
      </c>
      <c r="AJ145" s="10">
        <v>0</v>
      </c>
      <c r="AK145" s="7">
        <v>0</v>
      </c>
      <c r="AL145" s="7">
        <v>0</v>
      </c>
      <c r="AM145" s="7">
        <v>0</v>
      </c>
      <c r="AN145" s="11">
        <v>0</v>
      </c>
      <c r="AO145" s="11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1</v>
      </c>
      <c r="AY145" s="7">
        <v>1</v>
      </c>
      <c r="AZ145" s="7">
        <v>4</v>
      </c>
      <c r="BA145" s="12">
        <v>57.9</v>
      </c>
      <c r="BB145" s="10">
        <v>0</v>
      </c>
      <c r="BC145" s="1">
        <v>0.61299999999999999</v>
      </c>
      <c r="BD145" s="1">
        <v>0</v>
      </c>
      <c r="BE145" s="2">
        <f t="shared" si="2"/>
        <v>58.512999999999998</v>
      </c>
      <c r="BF145">
        <v>0</v>
      </c>
    </row>
    <row r="146" spans="1:58" x14ac:dyDescent="0.2">
      <c r="A146" s="3" t="s">
        <v>285</v>
      </c>
      <c r="B146" s="3" t="s">
        <v>286</v>
      </c>
      <c r="C146" s="4">
        <v>0.35759999999999997</v>
      </c>
      <c r="D146" s="5">
        <v>1487137</v>
      </c>
      <c r="E146" s="6">
        <v>1.62</v>
      </c>
      <c r="F146" s="6">
        <v>0.09</v>
      </c>
      <c r="G146" s="7">
        <v>0</v>
      </c>
      <c r="H146" s="7">
        <v>1</v>
      </c>
      <c r="I146" s="7">
        <v>0</v>
      </c>
      <c r="J146" s="7">
        <v>2016</v>
      </c>
      <c r="K146" s="7">
        <v>15</v>
      </c>
      <c r="L146" s="7">
        <v>333</v>
      </c>
      <c r="M146" s="8">
        <v>3.9699999999999999E-2</v>
      </c>
      <c r="N146" s="8">
        <v>8.7900000000000006E-2</v>
      </c>
      <c r="O146" s="6">
        <f>LOG(Tabelle13[[#This Row],[funds_raised_usd]])</f>
        <v>5.8218743080103676</v>
      </c>
      <c r="P146" s="9">
        <v>663551</v>
      </c>
      <c r="Q146" s="7"/>
      <c r="R146" s="7"/>
      <c r="S146" s="7">
        <v>0</v>
      </c>
      <c r="T146" s="7">
        <v>0</v>
      </c>
      <c r="U146" s="7">
        <v>1</v>
      </c>
      <c r="V146" s="7">
        <v>0</v>
      </c>
      <c r="W146" s="7">
        <v>0</v>
      </c>
      <c r="X146" s="3">
        <v>0</v>
      </c>
      <c r="Y146" s="7">
        <v>1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1</v>
      </c>
      <c r="AG146" s="7">
        <v>1</v>
      </c>
      <c r="AH146" s="7">
        <v>1</v>
      </c>
      <c r="AI146" s="7">
        <v>9</v>
      </c>
      <c r="AJ146" s="10">
        <v>111.11</v>
      </c>
      <c r="AK146" s="7">
        <v>0</v>
      </c>
      <c r="AL146" s="7">
        <v>0</v>
      </c>
      <c r="AM146" s="7">
        <v>1</v>
      </c>
      <c r="AN146" s="11">
        <v>0.1111</v>
      </c>
      <c r="AO146" s="11">
        <v>0.88890000000000002</v>
      </c>
      <c r="AP146" s="7">
        <v>0</v>
      </c>
      <c r="AQ146" s="7">
        <v>1</v>
      </c>
      <c r="AR146" s="7">
        <v>9</v>
      </c>
      <c r="AS146" s="7">
        <v>0</v>
      </c>
      <c r="AT146" s="7">
        <v>0</v>
      </c>
      <c r="AU146" s="7"/>
      <c r="AV146" s="7"/>
      <c r="AW146" s="7"/>
      <c r="AX146" s="7">
        <v>0</v>
      </c>
      <c r="AY146" s="7">
        <v>0</v>
      </c>
      <c r="AZ146" s="7">
        <v>0</v>
      </c>
      <c r="BA146" s="12">
        <v>34.700000000000003</v>
      </c>
      <c r="BB146" s="10">
        <v>3.08</v>
      </c>
      <c r="BC146" s="1">
        <v>4.4669999999999996</v>
      </c>
      <c r="BD146" s="1">
        <v>0.41599999999999998</v>
      </c>
      <c r="BE146" s="2">
        <f t="shared" si="2"/>
        <v>42.662999999999997</v>
      </c>
      <c r="BF146">
        <f>LOG(Tabelle13[[#This Row],[ico_duration_days]])</f>
        <v>1.1760912590556813</v>
      </c>
    </row>
    <row r="147" spans="1:58" x14ac:dyDescent="0.2">
      <c r="A147" s="3" t="s">
        <v>290</v>
      </c>
      <c r="B147" s="3" t="s">
        <v>291</v>
      </c>
      <c r="C147" s="4">
        <v>1</v>
      </c>
      <c r="D147" s="5">
        <v>0</v>
      </c>
      <c r="E147" s="6">
        <v>1</v>
      </c>
      <c r="F147" s="6"/>
      <c r="G147" s="7">
        <v>0</v>
      </c>
      <c r="H147" s="7">
        <v>1</v>
      </c>
      <c r="I147" s="7">
        <v>0</v>
      </c>
      <c r="J147" s="7">
        <v>2016</v>
      </c>
      <c r="K147" s="7">
        <v>60</v>
      </c>
      <c r="L147" s="7">
        <v>247</v>
      </c>
      <c r="M147" s="8"/>
      <c r="N147" s="8"/>
      <c r="O147" s="6">
        <f>LOG(Tabelle13[[#This Row],[funds_raised_usd]])</f>
        <v>5.8007170782823847</v>
      </c>
      <c r="P147" s="9">
        <v>632000</v>
      </c>
      <c r="Q147" s="7">
        <v>0</v>
      </c>
      <c r="R147" s="7">
        <v>1</v>
      </c>
      <c r="S147" s="7">
        <v>0</v>
      </c>
      <c r="T147" s="7">
        <v>0</v>
      </c>
      <c r="U147" s="7">
        <v>1</v>
      </c>
      <c r="V147" s="7">
        <v>0</v>
      </c>
      <c r="W147" s="7">
        <v>0</v>
      </c>
      <c r="X147" s="3">
        <v>0</v>
      </c>
      <c r="Y147" s="7">
        <v>0</v>
      </c>
      <c r="Z147" s="7">
        <v>1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1</v>
      </c>
      <c r="AH147" s="7">
        <v>0</v>
      </c>
      <c r="AI147" s="7">
        <v>0</v>
      </c>
      <c r="AJ147" s="10">
        <v>0</v>
      </c>
      <c r="AK147" s="7">
        <v>0</v>
      </c>
      <c r="AL147" s="7">
        <v>0</v>
      </c>
      <c r="AM147" s="7">
        <v>0</v>
      </c>
      <c r="AN147" s="11">
        <v>0</v>
      </c>
      <c r="AO147" s="11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/>
      <c r="AV147" s="7"/>
      <c r="AW147" s="7"/>
      <c r="AX147" s="7">
        <v>1</v>
      </c>
      <c r="AY147" s="7">
        <v>1</v>
      </c>
      <c r="AZ147" s="7">
        <v>0</v>
      </c>
      <c r="BA147" s="12">
        <v>7.2</v>
      </c>
      <c r="BB147" s="10">
        <v>0</v>
      </c>
      <c r="BC147" s="1">
        <v>0</v>
      </c>
      <c r="BD147" s="1">
        <v>0</v>
      </c>
      <c r="BE147" s="2">
        <f t="shared" si="2"/>
        <v>7.2</v>
      </c>
      <c r="BF147">
        <f>LOG(Tabelle13[[#This Row],[ico_duration_days]])</f>
        <v>1.7781512503836436</v>
      </c>
    </row>
    <row r="148" spans="1:58" x14ac:dyDescent="0.2">
      <c r="A148" s="3" t="s">
        <v>292</v>
      </c>
      <c r="B148" s="3" t="s">
        <v>293</v>
      </c>
      <c r="C148" s="4">
        <v>2.5895999999999999</v>
      </c>
      <c r="D148" s="5">
        <v>8562479</v>
      </c>
      <c r="E148" s="6">
        <v>9.65</v>
      </c>
      <c r="F148" s="6"/>
      <c r="G148" s="7">
        <v>0</v>
      </c>
      <c r="H148" s="7">
        <v>1</v>
      </c>
      <c r="I148" s="7">
        <v>0</v>
      </c>
      <c r="J148" s="7">
        <v>2016</v>
      </c>
      <c r="K148" s="7">
        <v>28</v>
      </c>
      <c r="L148" s="7">
        <v>247</v>
      </c>
      <c r="M148" s="8"/>
      <c r="N148" s="8"/>
      <c r="O148" s="6">
        <f>LOG(Tabelle13[[#This Row],[funds_raised_usd]])</f>
        <v>5.8007170782823847</v>
      </c>
      <c r="P148" s="9">
        <v>632000</v>
      </c>
      <c r="Q148" s="7">
        <v>0</v>
      </c>
      <c r="R148" s="7">
        <v>1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3">
        <v>0</v>
      </c>
      <c r="Y148" s="7">
        <v>0</v>
      </c>
      <c r="Z148" s="7">
        <v>1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1</v>
      </c>
      <c r="AG148" s="7">
        <v>1</v>
      </c>
      <c r="AH148" s="7">
        <v>2</v>
      </c>
      <c r="AI148" s="7">
        <v>0</v>
      </c>
      <c r="AJ148" s="10">
        <v>0</v>
      </c>
      <c r="AK148" s="7">
        <v>0</v>
      </c>
      <c r="AL148" s="7">
        <v>0</v>
      </c>
      <c r="AM148" s="7">
        <v>0</v>
      </c>
      <c r="AN148" s="11">
        <v>0</v>
      </c>
      <c r="AO148" s="11">
        <v>0</v>
      </c>
      <c r="AP148" s="7">
        <v>0</v>
      </c>
      <c r="AQ148" s="7">
        <v>0</v>
      </c>
      <c r="AR148" s="7">
        <v>0</v>
      </c>
      <c r="AS148" s="7">
        <v>0</v>
      </c>
      <c r="AT148" s="7">
        <v>0</v>
      </c>
      <c r="AU148" s="7">
        <v>1</v>
      </c>
      <c r="AV148" s="7">
        <v>0</v>
      </c>
      <c r="AW148" s="7">
        <v>0</v>
      </c>
      <c r="AX148" s="7">
        <v>1</v>
      </c>
      <c r="AY148" s="7">
        <v>0</v>
      </c>
      <c r="AZ148" s="7">
        <v>0</v>
      </c>
      <c r="BA148" s="12">
        <v>18.2</v>
      </c>
      <c r="BB148" s="10">
        <v>2.77</v>
      </c>
      <c r="BC148" s="1">
        <v>143.21299999999999</v>
      </c>
      <c r="BD148" s="1">
        <v>0.16300000000000001</v>
      </c>
      <c r="BE148" s="2">
        <f t="shared" si="2"/>
        <v>164.346</v>
      </c>
      <c r="BF148">
        <f>LOG(Tabelle13[[#This Row],[ico_duration_days]])</f>
        <v>1.4471580313422192</v>
      </c>
    </row>
    <row r="149" spans="1:58" x14ac:dyDescent="0.2">
      <c r="A149" s="3" t="s">
        <v>296</v>
      </c>
      <c r="B149" s="3" t="s">
        <v>297</v>
      </c>
      <c r="C149" s="4">
        <v>187.18690000000001</v>
      </c>
      <c r="D149" s="5">
        <v>562999126</v>
      </c>
      <c r="E149" s="6">
        <v>779.76</v>
      </c>
      <c r="F149" s="6">
        <v>42.27</v>
      </c>
      <c r="G149" s="7">
        <v>0</v>
      </c>
      <c r="H149" s="7">
        <v>1</v>
      </c>
      <c r="I149" s="7">
        <v>0</v>
      </c>
      <c r="J149" s="7">
        <v>2016</v>
      </c>
      <c r="K149" s="7">
        <v>35</v>
      </c>
      <c r="L149" s="7">
        <v>373</v>
      </c>
      <c r="M149" s="8">
        <v>0.85709999999999997</v>
      </c>
      <c r="N149" s="8">
        <v>0.1429</v>
      </c>
      <c r="O149" s="6">
        <f>LOG(Tabelle13[[#This Row],[funds_raised_usd]])</f>
        <v>5.7781729645648889</v>
      </c>
      <c r="P149" s="9">
        <v>600030</v>
      </c>
      <c r="Q149" s="7">
        <v>1</v>
      </c>
      <c r="R149" s="7">
        <v>0</v>
      </c>
      <c r="S149" s="7">
        <v>1</v>
      </c>
      <c r="T149" s="7">
        <v>0</v>
      </c>
      <c r="U149" s="7">
        <v>0</v>
      </c>
      <c r="V149" s="7">
        <v>0</v>
      </c>
      <c r="W149" s="7">
        <v>0</v>
      </c>
      <c r="X149" s="3">
        <v>0</v>
      </c>
      <c r="Y149" s="7">
        <v>1</v>
      </c>
      <c r="Z149" s="7">
        <v>0</v>
      </c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7">
        <v>2</v>
      </c>
      <c r="AG149" s="7">
        <v>1</v>
      </c>
      <c r="AH149" s="7">
        <v>2</v>
      </c>
      <c r="AI149" s="7">
        <v>8</v>
      </c>
      <c r="AJ149" s="10">
        <v>132.22999999999999</v>
      </c>
      <c r="AK149" s="7">
        <v>0</v>
      </c>
      <c r="AL149" s="7">
        <v>0</v>
      </c>
      <c r="AM149" s="7">
        <v>4</v>
      </c>
      <c r="AN149" s="11">
        <v>0.625</v>
      </c>
      <c r="AO149" s="11">
        <v>0.375</v>
      </c>
      <c r="AP149" s="7">
        <v>1</v>
      </c>
      <c r="AQ149" s="7">
        <v>1</v>
      </c>
      <c r="AR149" s="7">
        <v>18</v>
      </c>
      <c r="AS149" s="7">
        <v>2</v>
      </c>
      <c r="AT149" s="7">
        <v>2</v>
      </c>
      <c r="AU149" s="7">
        <v>1</v>
      </c>
      <c r="AV149" s="7">
        <v>0</v>
      </c>
      <c r="AW149" s="7">
        <v>0</v>
      </c>
      <c r="AX149" s="7">
        <v>0</v>
      </c>
      <c r="AY149" s="7">
        <v>1</v>
      </c>
      <c r="AZ149" s="7">
        <v>32</v>
      </c>
      <c r="BA149" s="12">
        <v>966.4</v>
      </c>
      <c r="BB149" s="10">
        <v>21.44</v>
      </c>
      <c r="BC149" s="1">
        <v>0</v>
      </c>
      <c r="BD149" s="1">
        <v>2E-3</v>
      </c>
      <c r="BE149" s="2">
        <f t="shared" si="2"/>
        <v>987.84199999999998</v>
      </c>
      <c r="BF149">
        <f>LOG(Tabelle13[[#This Row],[ico_duration_days]])</f>
        <v>1.5440680443502757</v>
      </c>
    </row>
    <row r="150" spans="1:58" x14ac:dyDescent="0.2">
      <c r="A150" s="3" t="s">
        <v>300</v>
      </c>
      <c r="B150" s="3" t="s">
        <v>90</v>
      </c>
      <c r="C150" s="4">
        <v>0.60199999999999998</v>
      </c>
      <c r="D150" s="5">
        <v>1107814</v>
      </c>
      <c r="E150" s="6">
        <v>2.0099999999999998</v>
      </c>
      <c r="F150" s="6">
        <v>7.0000000000000007E-2</v>
      </c>
      <c r="G150" s="7">
        <v>0</v>
      </c>
      <c r="H150" s="7">
        <v>1</v>
      </c>
      <c r="I150" s="7">
        <v>0</v>
      </c>
      <c r="J150" s="7">
        <v>2016</v>
      </c>
      <c r="K150" s="7">
        <v>62</v>
      </c>
      <c r="L150" s="7">
        <v>225</v>
      </c>
      <c r="M150" s="8">
        <v>1</v>
      </c>
      <c r="N150" s="8">
        <v>0</v>
      </c>
      <c r="O150" s="6">
        <f>LOG(Tabelle13[[#This Row],[funds_raised_usd]])</f>
        <v>5.7665043070382316</v>
      </c>
      <c r="P150" s="9">
        <v>584123</v>
      </c>
      <c r="Q150" s="7">
        <v>0</v>
      </c>
      <c r="R150" s="7">
        <v>1</v>
      </c>
      <c r="S150" s="7">
        <v>0</v>
      </c>
      <c r="T150" s="7">
        <v>0</v>
      </c>
      <c r="U150" s="7">
        <v>1</v>
      </c>
      <c r="V150" s="7">
        <v>0</v>
      </c>
      <c r="W150" s="7">
        <v>0</v>
      </c>
      <c r="X150" s="3">
        <v>0</v>
      </c>
      <c r="Y150" s="7">
        <v>0</v>
      </c>
      <c r="Z150" s="7">
        <v>1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10">
        <v>0</v>
      </c>
      <c r="AK150" s="7">
        <v>0</v>
      </c>
      <c r="AL150" s="7">
        <v>0</v>
      </c>
      <c r="AM150" s="7">
        <v>0</v>
      </c>
      <c r="AN150" s="11">
        <v>0</v>
      </c>
      <c r="AO150" s="11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7"/>
      <c r="AV150" s="7"/>
      <c r="AW150" s="7"/>
      <c r="AX150" s="7">
        <v>1</v>
      </c>
      <c r="AY150" s="7">
        <v>0</v>
      </c>
      <c r="AZ150" s="7">
        <v>0</v>
      </c>
      <c r="BA150" s="12">
        <v>29.5</v>
      </c>
      <c r="BB150" s="10">
        <v>2.92</v>
      </c>
      <c r="BC150" s="1">
        <v>0</v>
      </c>
      <c r="BD150" s="1">
        <v>0</v>
      </c>
      <c r="BE150" s="2">
        <f t="shared" si="2"/>
        <v>32.42</v>
      </c>
      <c r="BF150">
        <f>LOG(Tabelle13[[#This Row],[ico_duration_days]])</f>
        <v>1.7923916894982539</v>
      </c>
    </row>
    <row r="151" spans="1:58" x14ac:dyDescent="0.2">
      <c r="A151" s="3" t="s">
        <v>307</v>
      </c>
      <c r="B151" s="3" t="s">
        <v>308</v>
      </c>
      <c r="C151" s="4">
        <v>0.15870000000000001</v>
      </c>
      <c r="D151" s="5">
        <v>1507570</v>
      </c>
      <c r="E151" s="6">
        <v>0.67</v>
      </c>
      <c r="F151" s="6">
        <v>0.03</v>
      </c>
      <c r="G151" s="7">
        <v>0</v>
      </c>
      <c r="H151" s="7">
        <v>1</v>
      </c>
      <c r="I151" s="7">
        <v>0</v>
      </c>
      <c r="J151" s="7">
        <v>2016</v>
      </c>
      <c r="K151" s="7">
        <v>24</v>
      </c>
      <c r="L151" s="7">
        <v>392</v>
      </c>
      <c r="M151" s="8">
        <v>0.24410000000000001</v>
      </c>
      <c r="N151" s="8">
        <v>0.14000000000000001</v>
      </c>
      <c r="O151" s="6">
        <f>LOG(Tabelle13[[#This Row],[funds_raised_usd]])</f>
        <v>5.7389770560530753</v>
      </c>
      <c r="P151" s="9">
        <v>548248</v>
      </c>
      <c r="Q151" s="7">
        <v>1</v>
      </c>
      <c r="R151" s="7">
        <v>0</v>
      </c>
      <c r="S151" s="7">
        <v>0</v>
      </c>
      <c r="T151" s="7">
        <v>0</v>
      </c>
      <c r="U151" s="7">
        <v>0</v>
      </c>
      <c r="V151" s="7">
        <v>1</v>
      </c>
      <c r="W151" s="7">
        <v>1</v>
      </c>
      <c r="X151" s="3">
        <v>0</v>
      </c>
      <c r="Y151" s="7">
        <v>1</v>
      </c>
      <c r="Z151" s="7">
        <v>0</v>
      </c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7">
        <v>1</v>
      </c>
      <c r="AG151" s="7">
        <v>0</v>
      </c>
      <c r="AH151" s="7">
        <v>0</v>
      </c>
      <c r="AI151" s="7">
        <v>1</v>
      </c>
      <c r="AJ151" s="10">
        <v>0</v>
      </c>
      <c r="AK151" s="7">
        <v>0</v>
      </c>
      <c r="AL151" s="7">
        <v>0</v>
      </c>
      <c r="AM151" s="7">
        <v>0</v>
      </c>
      <c r="AN151" s="11">
        <v>0</v>
      </c>
      <c r="AO151" s="11">
        <v>0</v>
      </c>
      <c r="AP151" s="7">
        <v>1</v>
      </c>
      <c r="AQ151" s="7">
        <v>1</v>
      </c>
      <c r="AR151" s="7">
        <v>0</v>
      </c>
      <c r="AS151" s="7">
        <v>0</v>
      </c>
      <c r="AT151" s="7">
        <v>0</v>
      </c>
      <c r="AU151" s="7">
        <v>1</v>
      </c>
      <c r="AV151" s="7">
        <v>0</v>
      </c>
      <c r="AW151" s="7">
        <v>0</v>
      </c>
      <c r="AX151" s="7">
        <v>0</v>
      </c>
      <c r="AY151" s="7">
        <v>1</v>
      </c>
      <c r="AZ151" s="7">
        <v>37</v>
      </c>
      <c r="BA151" s="12">
        <v>230.6</v>
      </c>
      <c r="BB151" s="10">
        <v>4.58</v>
      </c>
      <c r="BC151" s="1">
        <v>0.32900000000000001</v>
      </c>
      <c r="BD151" s="1">
        <v>2.7E-2</v>
      </c>
      <c r="BE151" s="2">
        <f t="shared" si="2"/>
        <v>235.536</v>
      </c>
      <c r="BF151">
        <f>LOG(Tabelle13[[#This Row],[ico_duration_days]])</f>
        <v>1.3802112417116059</v>
      </c>
    </row>
    <row r="152" spans="1:58" x14ac:dyDescent="0.2">
      <c r="A152" s="3" t="s">
        <v>309</v>
      </c>
      <c r="B152" s="3" t="s">
        <v>309</v>
      </c>
      <c r="C152" s="4">
        <v>0.98729999999999996</v>
      </c>
      <c r="D152" s="5">
        <v>19282783</v>
      </c>
      <c r="E152" s="6">
        <v>5.85</v>
      </c>
      <c r="F152" s="6">
        <v>0.28999999999999998</v>
      </c>
      <c r="G152" s="7">
        <v>0</v>
      </c>
      <c r="H152" s="7">
        <v>1</v>
      </c>
      <c r="I152" s="7">
        <v>0</v>
      </c>
      <c r="J152" s="7">
        <v>2016</v>
      </c>
      <c r="K152" s="7">
        <v>42</v>
      </c>
      <c r="L152" s="7">
        <v>444</v>
      </c>
      <c r="M152" s="8">
        <v>0.25119999999999998</v>
      </c>
      <c r="N152" s="8"/>
      <c r="O152" s="6">
        <f>LOG(Tabelle13[[#This Row],[funds_raised_usd]])</f>
        <v>5.7384785078549534</v>
      </c>
      <c r="P152" s="9">
        <v>547619</v>
      </c>
      <c r="Q152" s="7"/>
      <c r="R152" s="7"/>
      <c r="S152" s="7">
        <v>0</v>
      </c>
      <c r="T152" s="7">
        <v>0</v>
      </c>
      <c r="U152" s="7">
        <v>1</v>
      </c>
      <c r="V152" s="7">
        <v>0</v>
      </c>
      <c r="W152" s="7">
        <v>0</v>
      </c>
      <c r="X152" s="3">
        <v>0</v>
      </c>
      <c r="Y152" s="7">
        <v>1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1</v>
      </c>
      <c r="AG152" s="7">
        <v>1</v>
      </c>
      <c r="AH152" s="7">
        <v>0</v>
      </c>
      <c r="AI152" s="7">
        <v>0</v>
      </c>
      <c r="AJ152" s="10">
        <v>0</v>
      </c>
      <c r="AK152" s="7">
        <v>0</v>
      </c>
      <c r="AL152" s="7">
        <v>0</v>
      </c>
      <c r="AM152" s="7">
        <v>0</v>
      </c>
      <c r="AN152" s="11">
        <v>0</v>
      </c>
      <c r="AO152" s="11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7"/>
      <c r="AV152" s="7"/>
      <c r="AW152" s="7"/>
      <c r="AX152" s="7">
        <v>0</v>
      </c>
      <c r="AY152" s="7">
        <v>1</v>
      </c>
      <c r="AZ152" s="7">
        <v>18</v>
      </c>
      <c r="BA152" s="12">
        <v>341.5</v>
      </c>
      <c r="BB152" s="10">
        <v>0.75</v>
      </c>
      <c r="BC152" s="1">
        <v>3.2000000000000001E-2</v>
      </c>
      <c r="BD152" s="1">
        <v>4.2999999999999997E-2</v>
      </c>
      <c r="BE152" s="2">
        <f t="shared" si="2"/>
        <v>342.32499999999999</v>
      </c>
      <c r="BF152">
        <f>LOG(Tabelle13[[#This Row],[ico_duration_days]])</f>
        <v>1.6232492903979006</v>
      </c>
    </row>
    <row r="153" spans="1:58" x14ac:dyDescent="0.2">
      <c r="A153" s="3" t="s">
        <v>312</v>
      </c>
      <c r="B153" s="3" t="s">
        <v>313</v>
      </c>
      <c r="C153" s="4">
        <v>3.4558</v>
      </c>
      <c r="D153" s="5">
        <v>1948873</v>
      </c>
      <c r="E153" s="6">
        <v>12.89</v>
      </c>
      <c r="F153" s="6">
        <v>0.52</v>
      </c>
      <c r="G153" s="7">
        <v>0</v>
      </c>
      <c r="H153" s="7">
        <v>1</v>
      </c>
      <c r="I153" s="7">
        <v>0</v>
      </c>
      <c r="J153" s="7">
        <v>2016</v>
      </c>
      <c r="K153" s="7">
        <v>27</v>
      </c>
      <c r="L153" s="7">
        <v>248</v>
      </c>
      <c r="M153" s="8">
        <v>0.84</v>
      </c>
      <c r="N153" s="8"/>
      <c r="O153" s="6">
        <f>LOG(Tabelle13[[#This Row],[funds_raised_usd]])</f>
        <v>5.7269748410828631</v>
      </c>
      <c r="P153" s="9">
        <v>533304</v>
      </c>
      <c r="Q153" s="7"/>
      <c r="R153" s="7"/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3">
        <v>0</v>
      </c>
      <c r="Y153" s="7">
        <v>0</v>
      </c>
      <c r="Z153" s="7">
        <v>1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1</v>
      </c>
      <c r="AH153" s="7">
        <v>2</v>
      </c>
      <c r="AI153" s="7">
        <v>0</v>
      </c>
      <c r="AJ153" s="10">
        <v>0</v>
      </c>
      <c r="AK153" s="7">
        <v>0</v>
      </c>
      <c r="AL153" s="7">
        <v>0</v>
      </c>
      <c r="AM153" s="7">
        <v>0</v>
      </c>
      <c r="AN153" s="11">
        <v>0</v>
      </c>
      <c r="AO153" s="11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0</v>
      </c>
      <c r="AU153" s="7">
        <v>1</v>
      </c>
      <c r="AV153" s="7">
        <v>0</v>
      </c>
      <c r="AW153" s="7">
        <v>0</v>
      </c>
      <c r="AX153" s="7">
        <v>1</v>
      </c>
      <c r="AY153" s="7">
        <v>0</v>
      </c>
      <c r="AZ153" s="7">
        <v>0</v>
      </c>
      <c r="BA153" s="12">
        <v>7.2</v>
      </c>
      <c r="BB153" s="10">
        <v>3.47</v>
      </c>
      <c r="BC153" s="1">
        <v>0.57099999999999995</v>
      </c>
      <c r="BD153" s="1">
        <v>0</v>
      </c>
      <c r="BE153" s="2">
        <f t="shared" si="2"/>
        <v>11.241</v>
      </c>
      <c r="BF153">
        <f>LOG(Tabelle13[[#This Row],[ico_duration_days]])</f>
        <v>1.4313637641589874</v>
      </c>
    </row>
    <row r="154" spans="1:58" x14ac:dyDescent="0.2">
      <c r="A154" s="3" t="s">
        <v>316</v>
      </c>
      <c r="B154" s="3" t="s">
        <v>317</v>
      </c>
      <c r="C154" s="4">
        <v>1.8201000000000001</v>
      </c>
      <c r="D154" s="5">
        <v>14824721</v>
      </c>
      <c r="E154" s="6">
        <v>0.01</v>
      </c>
      <c r="F154" s="6">
        <v>0.23</v>
      </c>
      <c r="G154" s="7">
        <v>0</v>
      </c>
      <c r="H154" s="7">
        <v>1</v>
      </c>
      <c r="I154" s="7">
        <v>0</v>
      </c>
      <c r="J154" s="7">
        <v>2016</v>
      </c>
      <c r="K154" s="7">
        <v>33</v>
      </c>
      <c r="L154" s="7">
        <v>242</v>
      </c>
      <c r="M154" s="8">
        <v>0.6</v>
      </c>
      <c r="N154" s="8"/>
      <c r="O154" s="6">
        <f>LOG(Tabelle13[[#This Row],[funds_raised_usd]])</f>
        <v>5.6622221863382922</v>
      </c>
      <c r="P154" s="9">
        <v>459433</v>
      </c>
      <c r="Q154" s="7"/>
      <c r="R154" s="7"/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3">
        <v>1</v>
      </c>
      <c r="Y154" s="7">
        <v>1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7">
        <v>2</v>
      </c>
      <c r="AG154" s="7">
        <v>1</v>
      </c>
      <c r="AH154" s="7">
        <v>1</v>
      </c>
      <c r="AI154" s="7">
        <v>0</v>
      </c>
      <c r="AJ154" s="10">
        <v>0</v>
      </c>
      <c r="AK154" s="7">
        <v>0</v>
      </c>
      <c r="AL154" s="7">
        <v>0</v>
      </c>
      <c r="AM154" s="7">
        <v>0</v>
      </c>
      <c r="AN154" s="11">
        <v>0</v>
      </c>
      <c r="AO154" s="11">
        <v>0</v>
      </c>
      <c r="AP154" s="7">
        <v>0</v>
      </c>
      <c r="AQ154" s="7">
        <v>0</v>
      </c>
      <c r="AR154" s="7">
        <v>0</v>
      </c>
      <c r="AS154" s="7">
        <v>0</v>
      </c>
      <c r="AT154" s="7">
        <v>0</v>
      </c>
      <c r="AU154" s="7">
        <v>0</v>
      </c>
      <c r="AV154" s="7">
        <v>1</v>
      </c>
      <c r="AW154" s="7">
        <v>0</v>
      </c>
      <c r="AX154" s="7">
        <v>0</v>
      </c>
      <c r="AY154" s="7">
        <v>0</v>
      </c>
      <c r="AZ154" s="7">
        <v>0</v>
      </c>
      <c r="BA154" s="12">
        <v>89.2</v>
      </c>
      <c r="BB154" s="10">
        <v>0.26</v>
      </c>
      <c r="BC154" s="1">
        <v>2.1999999999999999E-2</v>
      </c>
      <c r="BD154" s="1">
        <v>1.103</v>
      </c>
      <c r="BE154" s="2">
        <f t="shared" si="2"/>
        <v>90.585000000000008</v>
      </c>
      <c r="BF154">
        <f>LOG(Tabelle13[[#This Row],[ico_duration_days]])</f>
        <v>1.5185139398778875</v>
      </c>
    </row>
    <row r="155" spans="1:58" x14ac:dyDescent="0.2">
      <c r="A155" s="3" t="s">
        <v>320</v>
      </c>
      <c r="B155" s="3" t="s">
        <v>321</v>
      </c>
      <c r="C155" s="4"/>
      <c r="D155" s="5"/>
      <c r="E155" s="6"/>
      <c r="F155" s="6"/>
      <c r="G155" s="7">
        <v>0</v>
      </c>
      <c r="H155" s="7">
        <v>1</v>
      </c>
      <c r="I155" s="7">
        <v>0</v>
      </c>
      <c r="J155" s="7">
        <v>2016</v>
      </c>
      <c r="K155" s="7">
        <v>19</v>
      </c>
      <c r="L155" s="7">
        <v>251</v>
      </c>
      <c r="M155" s="8"/>
      <c r="N155" s="8"/>
      <c r="O155" s="6">
        <f>LOG(Tabelle13[[#This Row],[funds_raised_usd]])</f>
        <v>5.6444444981961048</v>
      </c>
      <c r="P155" s="9">
        <v>441006</v>
      </c>
      <c r="Q155" s="7">
        <v>1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3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1</v>
      </c>
      <c r="AH155" s="7">
        <v>0</v>
      </c>
      <c r="AI155" s="7">
        <v>0</v>
      </c>
      <c r="AJ155" s="10">
        <v>0</v>
      </c>
      <c r="AK155" s="7">
        <v>0</v>
      </c>
      <c r="AL155" s="7">
        <v>0</v>
      </c>
      <c r="AM155" s="7">
        <v>0</v>
      </c>
      <c r="AN155" s="11">
        <v>0</v>
      </c>
      <c r="AO155" s="11">
        <v>0</v>
      </c>
      <c r="AP155" s="7">
        <v>0</v>
      </c>
      <c r="AQ155" s="7">
        <v>0</v>
      </c>
      <c r="AR155" s="7">
        <v>0</v>
      </c>
      <c r="AS155" s="7">
        <v>0</v>
      </c>
      <c r="AT155" s="7">
        <v>0</v>
      </c>
      <c r="AU155" s="7"/>
      <c r="AV155" s="7"/>
      <c r="AW155" s="7"/>
      <c r="AX155" s="7">
        <v>0</v>
      </c>
      <c r="AY155" s="7">
        <v>0</v>
      </c>
      <c r="AZ155" s="7">
        <v>0</v>
      </c>
      <c r="BA155" s="12">
        <v>0</v>
      </c>
      <c r="BB155" s="10">
        <v>0</v>
      </c>
      <c r="BC155" s="1">
        <v>0.91500000000000004</v>
      </c>
      <c r="BD155" s="1">
        <v>0</v>
      </c>
      <c r="BE155" s="2">
        <f t="shared" si="2"/>
        <v>0.91500000000000004</v>
      </c>
      <c r="BF155">
        <f>LOG(Tabelle13[[#This Row],[ico_duration_days]])</f>
        <v>1.2787536009528289</v>
      </c>
    </row>
    <row r="156" spans="1:58" x14ac:dyDescent="0.2">
      <c r="A156" s="3" t="s">
        <v>324</v>
      </c>
      <c r="B156" s="3" t="s">
        <v>325</v>
      </c>
      <c r="C156" s="4">
        <v>0.90990000000000004</v>
      </c>
      <c r="D156" s="5">
        <v>2467385</v>
      </c>
      <c r="E156" s="6">
        <v>5.55</v>
      </c>
      <c r="F156" s="6">
        <v>0.25</v>
      </c>
      <c r="G156" s="7">
        <v>0</v>
      </c>
      <c r="H156" s="7">
        <v>1</v>
      </c>
      <c r="I156" s="7">
        <v>0</v>
      </c>
      <c r="J156" s="7">
        <v>2016</v>
      </c>
      <c r="K156" s="7">
        <v>28</v>
      </c>
      <c r="L156" s="7">
        <v>458</v>
      </c>
      <c r="M156" s="8">
        <v>1</v>
      </c>
      <c r="N156" s="8">
        <v>0</v>
      </c>
      <c r="O156" s="6">
        <f>LOG(Tabelle13[[#This Row],[funds_raised_usd]])</f>
        <v>5.6264522633572129</v>
      </c>
      <c r="P156" s="9">
        <v>423109</v>
      </c>
      <c r="Q156" s="7"/>
      <c r="R156" s="7"/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3">
        <v>0</v>
      </c>
      <c r="Y156" s="7">
        <v>0</v>
      </c>
      <c r="Z156" s="7">
        <v>0</v>
      </c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7">
        <v>0</v>
      </c>
      <c r="AG156" s="7">
        <v>1</v>
      </c>
      <c r="AH156" s="7">
        <v>0</v>
      </c>
      <c r="AI156" s="7">
        <v>1</v>
      </c>
      <c r="AJ156" s="10">
        <v>0</v>
      </c>
      <c r="AK156" s="7">
        <v>0</v>
      </c>
      <c r="AL156" s="7">
        <v>0</v>
      </c>
      <c r="AM156" s="7">
        <v>1</v>
      </c>
      <c r="AN156" s="11">
        <v>1</v>
      </c>
      <c r="AO156" s="11">
        <v>0</v>
      </c>
      <c r="AP156" s="7">
        <v>1</v>
      </c>
      <c r="AQ156" s="7">
        <v>1</v>
      </c>
      <c r="AR156" s="7">
        <v>0</v>
      </c>
      <c r="AS156" s="7">
        <v>0</v>
      </c>
      <c r="AT156" s="7">
        <v>0</v>
      </c>
      <c r="AU156" s="7"/>
      <c r="AV156" s="7"/>
      <c r="AW156" s="7"/>
      <c r="AX156" s="7">
        <v>0</v>
      </c>
      <c r="AY156" s="7">
        <v>0</v>
      </c>
      <c r="AZ156" s="7">
        <v>0</v>
      </c>
      <c r="BA156" s="12">
        <v>0</v>
      </c>
      <c r="BB156" s="10">
        <v>0</v>
      </c>
      <c r="BC156" s="1">
        <v>1.2809999999999999</v>
      </c>
      <c r="BD156" s="1">
        <v>0</v>
      </c>
      <c r="BE156" s="2">
        <f t="shared" si="2"/>
        <v>1.2809999999999999</v>
      </c>
      <c r="BF156">
        <f>LOG(Tabelle13[[#This Row],[ico_duration_days]])</f>
        <v>1.4471580313422192</v>
      </c>
    </row>
    <row r="157" spans="1:58" x14ac:dyDescent="0.2">
      <c r="A157" s="3" t="s">
        <v>326</v>
      </c>
      <c r="B157" s="3" t="s">
        <v>327</v>
      </c>
      <c r="C157" s="4">
        <v>18.7042</v>
      </c>
      <c r="D157" s="5">
        <v>31266442</v>
      </c>
      <c r="E157" s="6">
        <v>88.37</v>
      </c>
      <c r="F157" s="6">
        <v>4.28</v>
      </c>
      <c r="G157" s="7">
        <v>0</v>
      </c>
      <c r="H157" s="7">
        <v>1</v>
      </c>
      <c r="I157" s="7">
        <v>0</v>
      </c>
      <c r="J157" s="7">
        <v>2016</v>
      </c>
      <c r="K157" s="7">
        <v>172</v>
      </c>
      <c r="L157" s="7">
        <v>349</v>
      </c>
      <c r="M157" s="8"/>
      <c r="N157" s="8"/>
      <c r="O157" s="6">
        <f>LOG(Tabelle13[[#This Row],[funds_raised_usd]])</f>
        <v>5.6133586515521756</v>
      </c>
      <c r="P157" s="9">
        <v>410543</v>
      </c>
      <c r="Q157" s="7"/>
      <c r="R157" s="7"/>
      <c r="S157" s="7">
        <v>0</v>
      </c>
      <c r="T157" s="7">
        <v>1</v>
      </c>
      <c r="U157" s="7">
        <v>0</v>
      </c>
      <c r="V157" s="7">
        <v>0</v>
      </c>
      <c r="W157" s="7">
        <v>0</v>
      </c>
      <c r="X157" s="3">
        <v>0</v>
      </c>
      <c r="Y157" s="7">
        <v>1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7">
        <v>1</v>
      </c>
      <c r="AG157" s="7">
        <v>1</v>
      </c>
      <c r="AH157" s="7">
        <v>0</v>
      </c>
      <c r="AI157" s="7">
        <v>0</v>
      </c>
      <c r="AJ157" s="10">
        <v>0</v>
      </c>
      <c r="AK157" s="7">
        <v>0</v>
      </c>
      <c r="AL157" s="7">
        <v>0</v>
      </c>
      <c r="AM157" s="7">
        <v>0</v>
      </c>
      <c r="AN157" s="11">
        <v>0</v>
      </c>
      <c r="AO157" s="11">
        <v>0</v>
      </c>
      <c r="AP157" s="7">
        <v>0</v>
      </c>
      <c r="AQ157" s="7">
        <v>0</v>
      </c>
      <c r="AR157" s="7">
        <v>0</v>
      </c>
      <c r="AS157" s="7">
        <v>0</v>
      </c>
      <c r="AT157" s="7">
        <v>0</v>
      </c>
      <c r="AU157" s="7"/>
      <c r="AV157" s="7"/>
      <c r="AW157" s="7"/>
      <c r="AX157" s="7">
        <v>1</v>
      </c>
      <c r="AY157" s="7">
        <v>0</v>
      </c>
      <c r="AZ157" s="7">
        <v>0</v>
      </c>
      <c r="BA157" s="12">
        <v>390.9</v>
      </c>
      <c r="BB157" s="10">
        <v>1.98</v>
      </c>
      <c r="BC157" s="1">
        <v>36.613999999999997</v>
      </c>
      <c r="BD157" s="1">
        <v>0</v>
      </c>
      <c r="BE157" s="2">
        <f t="shared" si="2"/>
        <v>429.49399999999997</v>
      </c>
      <c r="BF157">
        <f>LOG(Tabelle13[[#This Row],[ico_duration_days]])</f>
        <v>2.2355284469075487</v>
      </c>
    </row>
    <row r="158" spans="1:58" x14ac:dyDescent="0.2">
      <c r="A158" s="3" t="s">
        <v>328</v>
      </c>
      <c r="B158" s="3" t="s">
        <v>329</v>
      </c>
      <c r="C158" s="4">
        <v>1.3976999999999999</v>
      </c>
      <c r="D158" s="5">
        <v>2126812</v>
      </c>
      <c r="E158" s="6">
        <v>5.83</v>
      </c>
      <c r="F158" s="6">
        <v>0.35</v>
      </c>
      <c r="G158" s="7">
        <v>0</v>
      </c>
      <c r="H158" s="7">
        <v>1</v>
      </c>
      <c r="I158" s="7">
        <v>0</v>
      </c>
      <c r="J158" s="7">
        <v>2016</v>
      </c>
      <c r="K158" s="7">
        <v>66</v>
      </c>
      <c r="L158" s="7">
        <v>374</v>
      </c>
      <c r="M158" s="8">
        <v>1</v>
      </c>
      <c r="N158" s="8">
        <v>0</v>
      </c>
      <c r="O158" s="6">
        <f>LOG(Tabelle13[[#This Row],[funds_raised_usd]])</f>
        <v>5.5791511235385327</v>
      </c>
      <c r="P158" s="9">
        <v>379447</v>
      </c>
      <c r="Q158" s="7"/>
      <c r="R158" s="7"/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3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0</v>
      </c>
      <c r="AD158" s="7">
        <v>0</v>
      </c>
      <c r="AE158" s="7">
        <v>1</v>
      </c>
      <c r="AF158" s="7">
        <v>1</v>
      </c>
      <c r="AG158" s="7">
        <v>1</v>
      </c>
      <c r="AH158" s="7">
        <v>1</v>
      </c>
      <c r="AI158" s="7">
        <v>8</v>
      </c>
      <c r="AJ158" s="10">
        <v>149.25</v>
      </c>
      <c r="AK158" s="7">
        <v>0</v>
      </c>
      <c r="AL158" s="7">
        <v>0</v>
      </c>
      <c r="AM158" s="7">
        <v>4</v>
      </c>
      <c r="AN158" s="11">
        <v>0.625</v>
      </c>
      <c r="AO158" s="11">
        <v>0.375</v>
      </c>
      <c r="AP158" s="7">
        <v>1</v>
      </c>
      <c r="AQ158" s="7">
        <v>1</v>
      </c>
      <c r="AR158" s="7">
        <v>0</v>
      </c>
      <c r="AS158" s="7">
        <v>2</v>
      </c>
      <c r="AT158" s="7">
        <v>2</v>
      </c>
      <c r="AU158" s="7"/>
      <c r="AV158" s="7"/>
      <c r="AW158" s="7"/>
      <c r="AX158" s="7">
        <v>0</v>
      </c>
      <c r="AY158" s="7">
        <v>0</v>
      </c>
      <c r="AZ158" s="7">
        <v>0</v>
      </c>
      <c r="BA158" s="12">
        <v>27.5</v>
      </c>
      <c r="BB158" s="10">
        <v>7.5</v>
      </c>
      <c r="BC158" s="1">
        <v>0</v>
      </c>
      <c r="BD158" s="1">
        <v>0</v>
      </c>
      <c r="BE158" s="2">
        <f t="shared" si="2"/>
        <v>35</v>
      </c>
      <c r="BF158">
        <f>LOG(Tabelle13[[#This Row],[ico_duration_days]])</f>
        <v>1.8195439355418688</v>
      </c>
    </row>
    <row r="159" spans="1:58" x14ac:dyDescent="0.2">
      <c r="A159" s="3" t="s">
        <v>330</v>
      </c>
      <c r="B159" s="3" t="s">
        <v>331</v>
      </c>
      <c r="C159" s="4"/>
      <c r="D159" s="5"/>
      <c r="E159" s="6"/>
      <c r="F159" s="6"/>
      <c r="G159" s="7">
        <v>0</v>
      </c>
      <c r="H159" s="7">
        <v>1</v>
      </c>
      <c r="I159" s="7">
        <v>0</v>
      </c>
      <c r="J159" s="7">
        <v>2016</v>
      </c>
      <c r="K159" s="7">
        <v>27</v>
      </c>
      <c r="L159" s="7">
        <v>221</v>
      </c>
      <c r="M159" s="8">
        <v>0.4</v>
      </c>
      <c r="N159" s="8">
        <v>0</v>
      </c>
      <c r="O159" s="6">
        <f>LOG(Tabelle13[[#This Row],[funds_raised_usd]])</f>
        <v>5.5777950107473826</v>
      </c>
      <c r="P159" s="9">
        <v>378264</v>
      </c>
      <c r="Q159" s="7"/>
      <c r="R159" s="7"/>
      <c r="S159" s="7">
        <v>0</v>
      </c>
      <c r="T159" s="7">
        <v>0</v>
      </c>
      <c r="U159" s="7">
        <v>1</v>
      </c>
      <c r="V159" s="7">
        <v>0</v>
      </c>
      <c r="W159" s="7">
        <v>0</v>
      </c>
      <c r="X159" s="3">
        <v>0</v>
      </c>
      <c r="Y159" s="7">
        <v>0</v>
      </c>
      <c r="Z159" s="7">
        <v>1</v>
      </c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7">
        <v>0</v>
      </c>
      <c r="AG159" s="7">
        <v>0</v>
      </c>
      <c r="AH159" s="7">
        <v>1</v>
      </c>
      <c r="AI159" s="7">
        <v>9</v>
      </c>
      <c r="AJ159" s="10">
        <v>111.11</v>
      </c>
      <c r="AK159" s="7">
        <v>0</v>
      </c>
      <c r="AL159" s="7">
        <v>1</v>
      </c>
      <c r="AM159" s="7">
        <v>3</v>
      </c>
      <c r="AN159" s="11">
        <v>0.77780000000000005</v>
      </c>
      <c r="AO159" s="11">
        <v>0.22220000000000001</v>
      </c>
      <c r="AP159" s="7">
        <v>1</v>
      </c>
      <c r="AQ159" s="7">
        <v>1</v>
      </c>
      <c r="AR159" s="7">
        <v>0</v>
      </c>
      <c r="AS159" s="7">
        <v>2</v>
      </c>
      <c r="AT159" s="7">
        <v>0</v>
      </c>
      <c r="AU159" s="7">
        <v>0</v>
      </c>
      <c r="AV159" s="7">
        <v>0</v>
      </c>
      <c r="AW159" s="7">
        <v>1</v>
      </c>
      <c r="AX159" s="7">
        <v>0</v>
      </c>
      <c r="AY159" s="7">
        <v>1</v>
      </c>
      <c r="AZ159" s="7">
        <v>17</v>
      </c>
      <c r="BA159" s="12">
        <v>139.80000000000001</v>
      </c>
      <c r="BB159" s="10">
        <v>2.95</v>
      </c>
      <c r="BC159" s="1">
        <v>2.2280000000000002</v>
      </c>
      <c r="BD159" s="1">
        <v>0</v>
      </c>
      <c r="BE159" s="2">
        <f t="shared" si="2"/>
        <v>144.97800000000001</v>
      </c>
      <c r="BF159">
        <f>LOG(Tabelle13[[#This Row],[ico_duration_days]])</f>
        <v>1.4313637641589874</v>
      </c>
    </row>
    <row r="160" spans="1:58" x14ac:dyDescent="0.2">
      <c r="A160" s="3" t="s">
        <v>338</v>
      </c>
      <c r="B160" s="3" t="s">
        <v>339</v>
      </c>
      <c r="C160" s="4">
        <v>2.266</v>
      </c>
      <c r="D160" s="5">
        <v>8709694</v>
      </c>
      <c r="E160" s="6">
        <v>7.85</v>
      </c>
      <c r="F160" s="6">
        <v>0.28000000000000003</v>
      </c>
      <c r="G160" s="7">
        <v>0</v>
      </c>
      <c r="H160" s="7">
        <v>1</v>
      </c>
      <c r="I160" s="7">
        <v>0</v>
      </c>
      <c r="J160" s="7">
        <v>2016</v>
      </c>
      <c r="K160" s="7">
        <v>44</v>
      </c>
      <c r="L160" s="7">
        <v>227</v>
      </c>
      <c r="M160" s="8"/>
      <c r="N160" s="8"/>
      <c r="O160" s="6">
        <f>LOG(Tabelle13[[#This Row],[funds_raised_usd]])</f>
        <v>5.5065050324048723</v>
      </c>
      <c r="P160" s="9">
        <v>321000</v>
      </c>
      <c r="Q160" s="7"/>
      <c r="R160" s="7"/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3">
        <v>0</v>
      </c>
      <c r="Y160" s="7">
        <v>0</v>
      </c>
      <c r="Z160" s="7">
        <v>0</v>
      </c>
      <c r="AA160" s="7">
        <v>1</v>
      </c>
      <c r="AB160" s="7">
        <v>0</v>
      </c>
      <c r="AC160" s="7">
        <v>0</v>
      </c>
      <c r="AD160" s="7">
        <v>0</v>
      </c>
      <c r="AE160" s="7">
        <v>0</v>
      </c>
      <c r="AF160" s="7">
        <v>1</v>
      </c>
      <c r="AG160" s="7">
        <v>1</v>
      </c>
      <c r="AH160" s="7">
        <v>0</v>
      </c>
      <c r="AI160" s="7">
        <v>4</v>
      </c>
      <c r="AJ160" s="10">
        <v>0</v>
      </c>
      <c r="AK160" s="7">
        <v>0</v>
      </c>
      <c r="AL160" s="7">
        <v>0</v>
      </c>
      <c r="AM160" s="7">
        <v>0</v>
      </c>
      <c r="AN160" s="11">
        <v>0.25</v>
      </c>
      <c r="AO160" s="11">
        <v>0.75</v>
      </c>
      <c r="AP160" s="7">
        <v>1</v>
      </c>
      <c r="AQ160" s="7">
        <v>1</v>
      </c>
      <c r="AR160" s="7">
        <v>0</v>
      </c>
      <c r="AS160" s="7">
        <v>0</v>
      </c>
      <c r="AT160" s="7">
        <v>0</v>
      </c>
      <c r="AU160" s="7"/>
      <c r="AV160" s="7"/>
      <c r="AW160" s="7"/>
      <c r="AX160" s="7">
        <v>0</v>
      </c>
      <c r="AY160" s="7">
        <v>1</v>
      </c>
      <c r="AZ160" s="7">
        <v>8</v>
      </c>
      <c r="BA160" s="12">
        <v>16.600000000000001</v>
      </c>
      <c r="BB160" s="10">
        <v>1.2</v>
      </c>
      <c r="BC160" s="1">
        <v>0.03</v>
      </c>
      <c r="BD160" s="1">
        <v>8.9999999999999993E-3</v>
      </c>
      <c r="BE160" s="2">
        <f t="shared" si="2"/>
        <v>17.839000000000002</v>
      </c>
      <c r="BF160">
        <v>0</v>
      </c>
    </row>
    <row r="161" spans="1:58" x14ac:dyDescent="0.2">
      <c r="A161" s="3" t="s">
        <v>342</v>
      </c>
      <c r="B161" s="3" t="s">
        <v>343</v>
      </c>
      <c r="C161" s="4">
        <v>5.1508000000000003</v>
      </c>
      <c r="D161" s="5">
        <v>12612027</v>
      </c>
      <c r="E161" s="6">
        <v>18.809999999999999</v>
      </c>
      <c r="F161" s="6">
        <v>0.73</v>
      </c>
      <c r="G161" s="7">
        <v>0</v>
      </c>
      <c r="H161" s="7">
        <v>1</v>
      </c>
      <c r="I161" s="7">
        <v>0</v>
      </c>
      <c r="J161" s="7">
        <v>2016</v>
      </c>
      <c r="K161" s="7">
        <v>30</v>
      </c>
      <c r="L161" s="7">
        <v>245</v>
      </c>
      <c r="M161" s="8">
        <v>0.31380000000000002</v>
      </c>
      <c r="N161" s="8">
        <v>0.15</v>
      </c>
      <c r="O161" s="6">
        <f>LOG(Tabelle13[[#This Row],[funds_raised_usd]])</f>
        <v>5.4761299327639623</v>
      </c>
      <c r="P161" s="9">
        <v>299316</v>
      </c>
      <c r="Q161" s="7">
        <v>0</v>
      </c>
      <c r="R161" s="7">
        <v>1</v>
      </c>
      <c r="S161" s="7">
        <v>0</v>
      </c>
      <c r="T161" s="7">
        <v>0</v>
      </c>
      <c r="U161" s="7">
        <v>0</v>
      </c>
      <c r="V161" s="7">
        <v>0</v>
      </c>
      <c r="W161" s="7">
        <v>1</v>
      </c>
      <c r="X161" s="3">
        <v>0</v>
      </c>
      <c r="Y161" s="7">
        <v>0</v>
      </c>
      <c r="Z161" s="7">
        <v>1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7">
        <v>2</v>
      </c>
      <c r="AG161" s="7">
        <v>1</v>
      </c>
      <c r="AH161" s="7">
        <v>2</v>
      </c>
      <c r="AI161" s="7">
        <v>0</v>
      </c>
      <c r="AJ161" s="10">
        <v>0</v>
      </c>
      <c r="AK161" s="7">
        <v>0</v>
      </c>
      <c r="AL161" s="7">
        <v>0</v>
      </c>
      <c r="AM161" s="7">
        <v>0</v>
      </c>
      <c r="AN161" s="11">
        <v>0</v>
      </c>
      <c r="AO161" s="11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/>
      <c r="AV161" s="7"/>
      <c r="AW161" s="7"/>
      <c r="AX161" s="7">
        <v>0</v>
      </c>
      <c r="AY161" s="7">
        <v>0</v>
      </c>
      <c r="AZ161" s="7">
        <v>0</v>
      </c>
      <c r="BA161" s="12">
        <v>124.9</v>
      </c>
      <c r="BB161" s="10">
        <v>2.65</v>
      </c>
      <c r="BC161" s="1">
        <v>0.71599999999999997</v>
      </c>
      <c r="BD161" s="1">
        <v>0.16300000000000001</v>
      </c>
      <c r="BE161" s="2">
        <f t="shared" si="2"/>
        <v>128.42900000000003</v>
      </c>
      <c r="BF161">
        <f>LOG(Tabelle13[[#This Row],[ico_duration_days]])</f>
        <v>1.4771212547196624</v>
      </c>
    </row>
    <row r="162" spans="1:58" x14ac:dyDescent="0.2">
      <c r="A162" s="3" t="s">
        <v>344</v>
      </c>
      <c r="B162" s="3" t="s">
        <v>345</v>
      </c>
      <c r="C162" s="4">
        <v>3.7136999999999998</v>
      </c>
      <c r="D162" s="5">
        <v>3795389</v>
      </c>
      <c r="E162" s="6">
        <v>10.63</v>
      </c>
      <c r="F162" s="6">
        <v>0.34</v>
      </c>
      <c r="G162" s="7">
        <v>0</v>
      </c>
      <c r="H162" s="7">
        <v>1</v>
      </c>
      <c r="I162" s="7">
        <v>0</v>
      </c>
      <c r="J162" s="7">
        <v>2016</v>
      </c>
      <c r="K162" s="7">
        <v>6</v>
      </c>
      <c r="L162" s="7">
        <v>218</v>
      </c>
      <c r="M162" s="8"/>
      <c r="N162" s="8"/>
      <c r="O162" s="6">
        <f>LOG(Tabelle13[[#This Row],[funds_raised_usd]])</f>
        <v>5.4675607523260972</v>
      </c>
      <c r="P162" s="9">
        <v>293468</v>
      </c>
      <c r="Q162" s="7"/>
      <c r="R162" s="7"/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3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1</v>
      </c>
      <c r="AE162" s="7">
        <v>0</v>
      </c>
      <c r="AF162" s="7">
        <v>0</v>
      </c>
      <c r="AG162" s="7">
        <v>0</v>
      </c>
      <c r="AH162" s="7">
        <v>1</v>
      </c>
      <c r="AI162" s="7">
        <v>0</v>
      </c>
      <c r="AJ162" s="10">
        <v>0</v>
      </c>
      <c r="AK162" s="7">
        <v>0</v>
      </c>
      <c r="AL162" s="7">
        <v>0</v>
      </c>
      <c r="AM162" s="7">
        <v>0</v>
      </c>
      <c r="AN162" s="11">
        <v>0</v>
      </c>
      <c r="AO162" s="11">
        <v>0</v>
      </c>
      <c r="AP162" s="7">
        <v>0</v>
      </c>
      <c r="AQ162" s="7">
        <v>0</v>
      </c>
      <c r="AR162" s="7">
        <v>0</v>
      </c>
      <c r="AS162" s="7">
        <v>0</v>
      </c>
      <c r="AT162" s="7">
        <v>0</v>
      </c>
      <c r="AU162" s="7">
        <v>1</v>
      </c>
      <c r="AV162" s="7">
        <v>0</v>
      </c>
      <c r="AW162" s="7">
        <v>0</v>
      </c>
      <c r="AX162" s="7">
        <v>1</v>
      </c>
      <c r="AY162" s="7">
        <v>1</v>
      </c>
      <c r="AZ162" s="7">
        <v>5</v>
      </c>
      <c r="BA162" s="12">
        <v>83</v>
      </c>
      <c r="BB162" s="10">
        <v>3.75</v>
      </c>
      <c r="BC162" s="1">
        <v>0</v>
      </c>
      <c r="BD162" s="1">
        <v>0</v>
      </c>
      <c r="BE162" s="2">
        <f t="shared" si="2"/>
        <v>86.75</v>
      </c>
      <c r="BF162">
        <f>LOG(Tabelle13[[#This Row],[ico_duration_days]])</f>
        <v>0.77815125038364363</v>
      </c>
    </row>
    <row r="163" spans="1:58" x14ac:dyDescent="0.2">
      <c r="A163" s="3" t="s">
        <v>356</v>
      </c>
      <c r="B163" s="3" t="s">
        <v>357</v>
      </c>
      <c r="C163" s="4">
        <v>8.6793999999999993</v>
      </c>
      <c r="D163" s="5">
        <v>14861638</v>
      </c>
      <c r="E163" s="6">
        <v>62.34</v>
      </c>
      <c r="F163" s="6">
        <v>0.66</v>
      </c>
      <c r="G163" s="7">
        <v>0</v>
      </c>
      <c r="H163" s="7">
        <v>1</v>
      </c>
      <c r="I163" s="7">
        <v>0</v>
      </c>
      <c r="J163" s="7">
        <v>2016</v>
      </c>
      <c r="K163" s="7">
        <v>61</v>
      </c>
      <c r="L163" s="7">
        <v>550</v>
      </c>
      <c r="M163" s="8">
        <v>1</v>
      </c>
      <c r="N163" s="8">
        <v>0</v>
      </c>
      <c r="O163" s="6">
        <f>LOG(Tabelle13[[#This Row],[funds_raised_usd]])</f>
        <v>5.3896745315823571</v>
      </c>
      <c r="P163" s="9">
        <v>245287</v>
      </c>
      <c r="Q163" s="7"/>
      <c r="R163" s="7"/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3">
        <v>0</v>
      </c>
      <c r="Y163" s="7">
        <v>0</v>
      </c>
      <c r="Z163" s="7">
        <v>0</v>
      </c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7">
        <v>1</v>
      </c>
      <c r="AG163" s="7">
        <v>0</v>
      </c>
      <c r="AH163" s="7">
        <v>1</v>
      </c>
      <c r="AI163" s="7">
        <v>0</v>
      </c>
      <c r="AJ163" s="10">
        <v>0</v>
      </c>
      <c r="AK163" s="7">
        <v>0</v>
      </c>
      <c r="AL163" s="7">
        <v>0</v>
      </c>
      <c r="AM163" s="7">
        <v>0</v>
      </c>
      <c r="AN163" s="11">
        <v>0</v>
      </c>
      <c r="AO163" s="11">
        <v>0</v>
      </c>
      <c r="AP163" s="7">
        <v>0</v>
      </c>
      <c r="AQ163" s="7">
        <v>0</v>
      </c>
      <c r="AR163" s="7">
        <v>0</v>
      </c>
      <c r="AS163" s="7">
        <v>0</v>
      </c>
      <c r="AT163" s="7">
        <v>0</v>
      </c>
      <c r="AU163" s="7"/>
      <c r="AV163" s="7"/>
      <c r="AW163" s="7"/>
      <c r="AX163" s="7">
        <v>0</v>
      </c>
      <c r="AY163" s="7">
        <v>0</v>
      </c>
      <c r="AZ163" s="7">
        <v>0</v>
      </c>
      <c r="BA163" s="12">
        <v>0.9</v>
      </c>
      <c r="BB163" s="10">
        <v>8.3800000000000008</v>
      </c>
      <c r="BC163" s="1">
        <v>0</v>
      </c>
      <c r="BD163" s="1">
        <v>0</v>
      </c>
      <c r="BE163" s="2">
        <f t="shared" si="2"/>
        <v>9.2800000000000011</v>
      </c>
      <c r="BF163">
        <f>LOG(Tabelle13[[#This Row],[ico_duration_days]])</f>
        <v>1.7853298350107671</v>
      </c>
    </row>
    <row r="164" spans="1:58" x14ac:dyDescent="0.2">
      <c r="A164" s="3" t="s">
        <v>368</v>
      </c>
      <c r="B164" s="3" t="s">
        <v>369</v>
      </c>
      <c r="C164" s="4">
        <v>0</v>
      </c>
      <c r="D164" s="5">
        <v>0</v>
      </c>
      <c r="E164" s="6">
        <v>0</v>
      </c>
      <c r="F164" s="6">
        <v>0</v>
      </c>
      <c r="G164" s="7">
        <v>0</v>
      </c>
      <c r="H164" s="7">
        <v>1</v>
      </c>
      <c r="I164" s="7">
        <v>0</v>
      </c>
      <c r="J164" s="7">
        <v>2016</v>
      </c>
      <c r="K164" s="7">
        <v>61</v>
      </c>
      <c r="L164" s="7">
        <v>301</v>
      </c>
      <c r="M164" s="8"/>
      <c r="N164" s="8"/>
      <c r="O164" s="6">
        <f>LOG(Tabelle13[[#This Row],[funds_raised_usd]])</f>
        <v>5.2692069623830085</v>
      </c>
      <c r="P164" s="9">
        <v>185869</v>
      </c>
      <c r="Q164" s="7">
        <v>1</v>
      </c>
      <c r="R164" s="7">
        <v>0</v>
      </c>
      <c r="S164" s="7">
        <v>0</v>
      </c>
      <c r="T164" s="7">
        <v>1</v>
      </c>
      <c r="U164" s="7">
        <v>0</v>
      </c>
      <c r="V164" s="7">
        <v>0</v>
      </c>
      <c r="W164" s="7">
        <v>0</v>
      </c>
      <c r="X164" s="3">
        <v>0</v>
      </c>
      <c r="Y164" s="7">
        <v>1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10">
        <v>0</v>
      </c>
      <c r="AK164" s="7">
        <v>0</v>
      </c>
      <c r="AL164" s="7">
        <v>0</v>
      </c>
      <c r="AM164" s="7">
        <v>0</v>
      </c>
      <c r="AN164" s="11">
        <v>0</v>
      </c>
      <c r="AO164" s="11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7"/>
      <c r="AV164" s="7"/>
      <c r="AW164" s="7"/>
      <c r="AX164" s="7">
        <v>1</v>
      </c>
      <c r="AY164" s="7">
        <v>1</v>
      </c>
      <c r="AZ164" s="7">
        <v>12</v>
      </c>
      <c r="BA164" s="12">
        <v>77.3</v>
      </c>
      <c r="BB164" s="10">
        <v>1.96</v>
      </c>
      <c r="BC164" s="1">
        <v>1.1120000000000001</v>
      </c>
      <c r="BD164" s="1">
        <v>0</v>
      </c>
      <c r="BE164" s="2">
        <f t="shared" si="2"/>
        <v>80.371999999999986</v>
      </c>
      <c r="BF164">
        <f>LOG(Tabelle13[[#This Row],[ico_duration_days]])</f>
        <v>1.7853298350107671</v>
      </c>
    </row>
    <row r="165" spans="1:58" x14ac:dyDescent="0.2">
      <c r="A165" s="3" t="s">
        <v>370</v>
      </c>
      <c r="B165" s="3" t="s">
        <v>371</v>
      </c>
      <c r="C165" s="4">
        <v>0</v>
      </c>
      <c r="D165" s="5">
        <v>4905297</v>
      </c>
      <c r="E165" s="6">
        <v>0</v>
      </c>
      <c r="F165" s="6">
        <v>0</v>
      </c>
      <c r="G165" s="7">
        <v>0</v>
      </c>
      <c r="H165" s="7">
        <v>1</v>
      </c>
      <c r="I165" s="7">
        <v>0</v>
      </c>
      <c r="J165" s="7">
        <v>2016</v>
      </c>
      <c r="K165" s="7">
        <v>11</v>
      </c>
      <c r="L165" s="7">
        <v>368</v>
      </c>
      <c r="M165" s="8"/>
      <c r="N165" s="8"/>
      <c r="O165" s="6">
        <f>LOG(Tabelle13[[#This Row],[funds_raised_usd]])</f>
        <v>5.2673759161784375</v>
      </c>
      <c r="P165" s="9">
        <v>185087</v>
      </c>
      <c r="Q165" s="7">
        <v>1</v>
      </c>
      <c r="R165" s="7">
        <v>0</v>
      </c>
      <c r="S165" s="7">
        <v>0</v>
      </c>
      <c r="T165" s="7">
        <v>0</v>
      </c>
      <c r="U165" s="7">
        <v>1</v>
      </c>
      <c r="V165" s="7">
        <v>0</v>
      </c>
      <c r="W165" s="7">
        <v>0</v>
      </c>
      <c r="X165" s="3">
        <v>0</v>
      </c>
      <c r="Y165" s="7">
        <v>1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1</v>
      </c>
      <c r="AG165" s="7">
        <v>0</v>
      </c>
      <c r="AH165" s="7">
        <v>0</v>
      </c>
      <c r="AI165" s="7">
        <v>0</v>
      </c>
      <c r="AJ165" s="10">
        <v>0</v>
      </c>
      <c r="AK165" s="7">
        <v>0</v>
      </c>
      <c r="AL165" s="7">
        <v>0</v>
      </c>
      <c r="AM165" s="7">
        <v>0</v>
      </c>
      <c r="AN165" s="11">
        <v>0</v>
      </c>
      <c r="AO165" s="11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7"/>
      <c r="AV165" s="7"/>
      <c r="AW165" s="7"/>
      <c r="AX165" s="7">
        <v>0</v>
      </c>
      <c r="AY165" s="7">
        <v>1</v>
      </c>
      <c r="AZ165" s="7">
        <v>25</v>
      </c>
      <c r="BA165" s="12">
        <v>174.9</v>
      </c>
      <c r="BB165" s="10">
        <v>1.73</v>
      </c>
      <c r="BC165" s="1">
        <v>0</v>
      </c>
      <c r="BD165" s="1">
        <v>0.72499999999999998</v>
      </c>
      <c r="BE165" s="2">
        <f t="shared" si="2"/>
        <v>177.35499999999999</v>
      </c>
      <c r="BF165">
        <f>LOG(Tabelle13[[#This Row],[ico_duration_days]])</f>
        <v>1.0413926851582251</v>
      </c>
    </row>
    <row r="166" spans="1:58" x14ac:dyDescent="0.2">
      <c r="A166" s="3" t="s">
        <v>372</v>
      </c>
      <c r="B166" s="3"/>
      <c r="C166" s="4"/>
      <c r="D166" s="5"/>
      <c r="E166" s="6"/>
      <c r="F166" s="6"/>
      <c r="G166" s="7">
        <v>0</v>
      </c>
      <c r="H166" s="7">
        <v>1</v>
      </c>
      <c r="I166" s="7">
        <v>0</v>
      </c>
      <c r="J166" s="7">
        <v>2016</v>
      </c>
      <c r="K166" s="7">
        <v>91</v>
      </c>
      <c r="L166" s="7">
        <v>245</v>
      </c>
      <c r="M166" s="8"/>
      <c r="N166" s="8"/>
      <c r="O166" s="6">
        <f>LOG(Tabelle13[[#This Row],[funds_raised_usd]])</f>
        <v>5.255653551935767</v>
      </c>
      <c r="P166" s="9">
        <v>180158</v>
      </c>
      <c r="Q166" s="7"/>
      <c r="R166" s="7"/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3">
        <v>0</v>
      </c>
      <c r="Y166" s="7">
        <v>1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1</v>
      </c>
      <c r="AG166" s="7">
        <v>0</v>
      </c>
      <c r="AH166" s="7">
        <v>1</v>
      </c>
      <c r="AI166" s="7">
        <v>4</v>
      </c>
      <c r="AJ166" s="10">
        <v>125</v>
      </c>
      <c r="AK166" s="7">
        <v>0</v>
      </c>
      <c r="AL166" s="7">
        <v>0</v>
      </c>
      <c r="AM166" s="7">
        <v>1</v>
      </c>
      <c r="AN166" s="11">
        <v>0.25</v>
      </c>
      <c r="AO166" s="11">
        <v>0.75</v>
      </c>
      <c r="AP166" s="7">
        <v>1</v>
      </c>
      <c r="AQ166" s="7">
        <v>1</v>
      </c>
      <c r="AR166" s="7">
        <v>2</v>
      </c>
      <c r="AS166" s="7">
        <v>0</v>
      </c>
      <c r="AT166" s="7">
        <v>0</v>
      </c>
      <c r="AU166" s="7">
        <v>1</v>
      </c>
      <c r="AV166" s="7">
        <v>0</v>
      </c>
      <c r="AW166" s="7">
        <v>0</v>
      </c>
      <c r="AX166" s="7">
        <v>0</v>
      </c>
      <c r="AY166" s="7">
        <v>1</v>
      </c>
      <c r="AZ166" s="7">
        <v>22</v>
      </c>
      <c r="BA166" s="12">
        <v>64.2</v>
      </c>
      <c r="BB166" s="10">
        <v>0.64</v>
      </c>
      <c r="BC166" s="1">
        <v>0</v>
      </c>
      <c r="BD166" s="1">
        <v>0</v>
      </c>
      <c r="BE166" s="2">
        <f t="shared" si="2"/>
        <v>64.84</v>
      </c>
      <c r="BF166">
        <f>LOG(Tabelle13[[#This Row],[ico_duration_days]])</f>
        <v>1.9590413923210936</v>
      </c>
    </row>
    <row r="167" spans="1:58" x14ac:dyDescent="0.2">
      <c r="A167" s="3" t="s">
        <v>374</v>
      </c>
      <c r="B167" s="3" t="s">
        <v>375</v>
      </c>
      <c r="C167" s="4">
        <v>3.3690000000000002</v>
      </c>
      <c r="D167" s="5">
        <v>2088966</v>
      </c>
      <c r="E167" s="6">
        <v>14.88</v>
      </c>
      <c r="F167" s="6">
        <v>0.86</v>
      </c>
      <c r="G167" s="7">
        <v>0</v>
      </c>
      <c r="H167" s="7">
        <v>1</v>
      </c>
      <c r="I167" s="7">
        <v>0</v>
      </c>
      <c r="J167" s="7">
        <v>2016</v>
      </c>
      <c r="K167" s="7">
        <v>28</v>
      </c>
      <c r="L167" s="7">
        <v>301</v>
      </c>
      <c r="M167" s="8">
        <v>0.3211</v>
      </c>
      <c r="N167" s="8"/>
      <c r="O167" s="6">
        <f>LOG(Tabelle13[[#This Row],[funds_raised_usd]])</f>
        <v>5.1474289686986561</v>
      </c>
      <c r="P167" s="9">
        <v>140420</v>
      </c>
      <c r="Q167" s="7"/>
      <c r="R167" s="7"/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3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1</v>
      </c>
      <c r="AD167" s="7">
        <v>0</v>
      </c>
      <c r="AE167" s="7">
        <v>0</v>
      </c>
      <c r="AF167" s="7">
        <v>1</v>
      </c>
      <c r="AG167" s="7">
        <v>0</v>
      </c>
      <c r="AH167" s="7">
        <v>2</v>
      </c>
      <c r="AI167" s="7">
        <v>6</v>
      </c>
      <c r="AJ167" s="10">
        <v>324.60000000000002</v>
      </c>
      <c r="AK167" s="7">
        <v>0</v>
      </c>
      <c r="AL167" s="7">
        <v>0</v>
      </c>
      <c r="AM167" s="7">
        <v>4</v>
      </c>
      <c r="AN167" s="11">
        <v>0.5</v>
      </c>
      <c r="AO167" s="11">
        <v>0.5</v>
      </c>
      <c r="AP167" s="7">
        <v>1</v>
      </c>
      <c r="AQ167" s="7">
        <v>1</v>
      </c>
      <c r="AR167" s="7">
        <v>2</v>
      </c>
      <c r="AS167" s="7">
        <v>0</v>
      </c>
      <c r="AT167" s="7">
        <v>0</v>
      </c>
      <c r="AU167" s="7">
        <v>1</v>
      </c>
      <c r="AV167" s="7">
        <v>0</v>
      </c>
      <c r="AW167" s="7">
        <v>0</v>
      </c>
      <c r="AX167" s="7">
        <v>0</v>
      </c>
      <c r="AY167" s="7">
        <v>1</v>
      </c>
      <c r="AZ167" s="7">
        <v>8</v>
      </c>
      <c r="BA167" s="12">
        <v>22.4</v>
      </c>
      <c r="BB167" s="10">
        <v>11.34</v>
      </c>
      <c r="BC167" s="1">
        <v>0</v>
      </c>
      <c r="BD167" s="1">
        <v>0</v>
      </c>
      <c r="BE167" s="2">
        <f t="shared" si="2"/>
        <v>33.739999999999995</v>
      </c>
      <c r="BF167">
        <f>LOG(Tabelle13[[#This Row],[ico_duration_days]])</f>
        <v>1.4471580313422192</v>
      </c>
    </row>
    <row r="168" spans="1:58" x14ac:dyDescent="0.2">
      <c r="A168" s="3" t="s">
        <v>376</v>
      </c>
      <c r="B168" s="3" t="s">
        <v>377</v>
      </c>
      <c r="C168" s="4"/>
      <c r="D168" s="5"/>
      <c r="E168" s="6"/>
      <c r="F168" s="6"/>
      <c r="G168" s="7">
        <v>0</v>
      </c>
      <c r="H168" s="7">
        <v>1</v>
      </c>
      <c r="I168" s="7">
        <v>0</v>
      </c>
      <c r="J168" s="7">
        <v>2016</v>
      </c>
      <c r="K168" s="7">
        <v>42</v>
      </c>
      <c r="L168" s="7">
        <v>280</v>
      </c>
      <c r="M168" s="8">
        <v>8.3999999999999995E-3</v>
      </c>
      <c r="N168" s="8">
        <v>0.55010000000000003</v>
      </c>
      <c r="O168" s="6">
        <f>LOG(Tabelle13[[#This Row],[funds_raised_usd]])</f>
        <v>5.1461280356782382</v>
      </c>
      <c r="P168" s="9">
        <v>140000</v>
      </c>
      <c r="Q168" s="7"/>
      <c r="R168" s="7"/>
      <c r="S168" s="7">
        <v>0</v>
      </c>
      <c r="T168" s="7">
        <v>0</v>
      </c>
      <c r="U168" s="7">
        <v>0</v>
      </c>
      <c r="V168" s="7">
        <v>0</v>
      </c>
      <c r="W168" s="7">
        <v>1</v>
      </c>
      <c r="X168" s="3">
        <v>0</v>
      </c>
      <c r="Y168" s="7">
        <v>1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1</v>
      </c>
      <c r="AI168" s="7">
        <v>0</v>
      </c>
      <c r="AJ168" s="10">
        <v>0</v>
      </c>
      <c r="AK168" s="7">
        <v>0</v>
      </c>
      <c r="AL168" s="7">
        <v>0</v>
      </c>
      <c r="AM168" s="7">
        <v>0</v>
      </c>
      <c r="AN168" s="11">
        <v>0</v>
      </c>
      <c r="AO168" s="11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7"/>
      <c r="AV168" s="7"/>
      <c r="AW168" s="7"/>
      <c r="AX168" s="7">
        <v>0</v>
      </c>
      <c r="AY168" s="7">
        <v>0</v>
      </c>
      <c r="AZ168" s="7">
        <v>0</v>
      </c>
      <c r="BA168" s="12">
        <v>6.3</v>
      </c>
      <c r="BB168" s="10">
        <v>0.31</v>
      </c>
      <c r="BC168" s="1">
        <v>4.4999999999999998E-2</v>
      </c>
      <c r="BD168" s="1">
        <v>0</v>
      </c>
      <c r="BE168" s="2">
        <f t="shared" si="2"/>
        <v>6.6549999999999994</v>
      </c>
      <c r="BF168">
        <f>LOG(Tabelle13[[#This Row],[ico_duration_days]])</f>
        <v>1.6232492903979006</v>
      </c>
    </row>
    <row r="169" spans="1:58" x14ac:dyDescent="0.2">
      <c r="A169" s="3" t="s">
        <v>378</v>
      </c>
      <c r="B169" s="3" t="s">
        <v>379</v>
      </c>
      <c r="C169" s="4">
        <v>0.156</v>
      </c>
      <c r="D169" s="5">
        <v>1797949</v>
      </c>
      <c r="E169" s="6">
        <v>0.65</v>
      </c>
      <c r="F169" s="6">
        <v>0.04</v>
      </c>
      <c r="G169" s="7">
        <v>0</v>
      </c>
      <c r="H169" s="7">
        <v>1</v>
      </c>
      <c r="I169" s="7">
        <v>0</v>
      </c>
      <c r="J169" s="7">
        <v>2016</v>
      </c>
      <c r="K169" s="7">
        <v>14</v>
      </c>
      <c r="L169" s="7">
        <v>375</v>
      </c>
      <c r="M169" s="8">
        <v>5.04E-2</v>
      </c>
      <c r="N169" s="8">
        <v>0.39879999999999999</v>
      </c>
      <c r="O169" s="6">
        <f>LOG(Tabelle13[[#This Row],[funds_raised_usd]])</f>
        <v>5.1375186815930611</v>
      </c>
      <c r="P169" s="9">
        <v>137252</v>
      </c>
      <c r="Q169" s="7">
        <v>1</v>
      </c>
      <c r="R169" s="7">
        <v>0</v>
      </c>
      <c r="S169" s="7">
        <v>0</v>
      </c>
      <c r="T169" s="7">
        <v>0</v>
      </c>
      <c r="U169" s="7">
        <v>0</v>
      </c>
      <c r="V169" s="7">
        <v>1</v>
      </c>
      <c r="W169" s="7">
        <v>1</v>
      </c>
      <c r="X169" s="3">
        <v>0</v>
      </c>
      <c r="Y169" s="7">
        <v>1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1</v>
      </c>
      <c r="AG169" s="7">
        <v>0</v>
      </c>
      <c r="AH169" s="7">
        <v>0</v>
      </c>
      <c r="AI169" s="7">
        <v>1</v>
      </c>
      <c r="AJ169" s="10">
        <v>0</v>
      </c>
      <c r="AK169" s="7">
        <v>0</v>
      </c>
      <c r="AL169" s="7">
        <v>0</v>
      </c>
      <c r="AM169" s="7">
        <v>0</v>
      </c>
      <c r="AN169" s="11">
        <v>0</v>
      </c>
      <c r="AO169" s="11">
        <v>0</v>
      </c>
      <c r="AP169" s="7">
        <v>1</v>
      </c>
      <c r="AQ169" s="7">
        <v>1</v>
      </c>
      <c r="AR169" s="7">
        <v>0</v>
      </c>
      <c r="AS169" s="7">
        <v>0</v>
      </c>
      <c r="AT169" s="7">
        <v>0</v>
      </c>
      <c r="AU169" s="7">
        <v>1</v>
      </c>
      <c r="AV169" s="7">
        <v>0</v>
      </c>
      <c r="AW169" s="7">
        <v>0</v>
      </c>
      <c r="AX169" s="7">
        <v>0</v>
      </c>
      <c r="AY169" s="7">
        <v>1</v>
      </c>
      <c r="AZ169" s="7">
        <v>37</v>
      </c>
      <c r="BA169" s="12">
        <v>230.6</v>
      </c>
      <c r="BB169" s="10">
        <v>4.58</v>
      </c>
      <c r="BC169" s="1">
        <v>0</v>
      </c>
      <c r="BD169" s="1">
        <v>7.0000000000000001E-3</v>
      </c>
      <c r="BE169" s="2">
        <f t="shared" si="2"/>
        <v>235.18700000000001</v>
      </c>
      <c r="BF169">
        <f>LOG(Tabelle13[[#This Row],[ico_duration_days]])</f>
        <v>1.146128035678238</v>
      </c>
    </row>
    <row r="170" spans="1:58" x14ac:dyDescent="0.2">
      <c r="A170" s="3" t="s">
        <v>385</v>
      </c>
      <c r="B170" s="3" t="s">
        <v>386</v>
      </c>
      <c r="C170" s="4">
        <v>1</v>
      </c>
      <c r="D170" s="5">
        <v>0</v>
      </c>
      <c r="E170" s="6">
        <v>1</v>
      </c>
      <c r="F170" s="6">
        <v>0</v>
      </c>
      <c r="G170" s="7">
        <v>0</v>
      </c>
      <c r="H170" s="7">
        <v>1</v>
      </c>
      <c r="I170" s="7">
        <v>0</v>
      </c>
      <c r="J170" s="7">
        <v>2016</v>
      </c>
      <c r="K170" s="7">
        <v>30</v>
      </c>
      <c r="L170" s="7">
        <v>250</v>
      </c>
      <c r="M170" s="8">
        <v>0.85</v>
      </c>
      <c r="N170" s="8">
        <v>0.15</v>
      </c>
      <c r="O170" s="6">
        <f>LOG(Tabelle13[[#This Row],[funds_raised_usd]])</f>
        <v>5.0589495954304695</v>
      </c>
      <c r="P170" s="9">
        <v>114538</v>
      </c>
      <c r="Q170" s="7">
        <v>0</v>
      </c>
      <c r="R170" s="7">
        <v>1</v>
      </c>
      <c r="S170" s="7">
        <v>0</v>
      </c>
      <c r="T170" s="7">
        <v>0</v>
      </c>
      <c r="U170" s="7">
        <v>1</v>
      </c>
      <c r="V170" s="7">
        <v>0</v>
      </c>
      <c r="W170" s="7">
        <v>0</v>
      </c>
      <c r="X170" s="3">
        <v>0</v>
      </c>
      <c r="Y170" s="7">
        <v>0</v>
      </c>
      <c r="Z170" s="7">
        <v>1</v>
      </c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7">
        <v>0</v>
      </c>
      <c r="AG170" s="7">
        <v>0</v>
      </c>
      <c r="AH170" s="7">
        <v>0</v>
      </c>
      <c r="AI170" s="7">
        <v>0</v>
      </c>
      <c r="AJ170" s="10">
        <v>0</v>
      </c>
      <c r="AK170" s="7">
        <v>0</v>
      </c>
      <c r="AL170" s="7">
        <v>0</v>
      </c>
      <c r="AM170" s="7">
        <v>0</v>
      </c>
      <c r="AN170" s="11">
        <v>0</v>
      </c>
      <c r="AO170" s="11">
        <v>0</v>
      </c>
      <c r="AP170" s="7">
        <v>0</v>
      </c>
      <c r="AQ170" s="7">
        <v>0</v>
      </c>
      <c r="AR170" s="7">
        <v>0</v>
      </c>
      <c r="AS170" s="7">
        <v>0</v>
      </c>
      <c r="AT170" s="7">
        <v>0</v>
      </c>
      <c r="AU170" s="7"/>
      <c r="AV170" s="7"/>
      <c r="AW170" s="7"/>
      <c r="AX170" s="7">
        <v>1</v>
      </c>
      <c r="AY170" s="7">
        <v>1</v>
      </c>
      <c r="AZ170" s="7">
        <v>0</v>
      </c>
      <c r="BA170" s="12">
        <v>95.7</v>
      </c>
      <c r="BB170" s="10">
        <v>1.94</v>
      </c>
      <c r="BC170" s="1">
        <v>51.319000000000003</v>
      </c>
      <c r="BD170" s="1">
        <v>7.0000000000000001E-3</v>
      </c>
      <c r="BE170" s="2">
        <f t="shared" si="2"/>
        <v>148.96600000000001</v>
      </c>
      <c r="BF170">
        <f>LOG(Tabelle13[[#This Row],[ico_duration_days]])</f>
        <v>1.4771212547196624</v>
      </c>
    </row>
    <row r="171" spans="1:58" x14ac:dyDescent="0.2">
      <c r="A171" s="3" t="s">
        <v>389</v>
      </c>
      <c r="B171" s="3" t="s">
        <v>390</v>
      </c>
      <c r="C171" s="4">
        <v>0.75409999999999999</v>
      </c>
      <c r="D171" s="5">
        <v>535762</v>
      </c>
      <c r="E171" s="6">
        <v>3.57</v>
      </c>
      <c r="F171" s="6">
        <v>0.17</v>
      </c>
      <c r="G171" s="7">
        <v>0</v>
      </c>
      <c r="H171" s="7">
        <v>1</v>
      </c>
      <c r="I171" s="7">
        <v>0</v>
      </c>
      <c r="J171" s="7">
        <v>2016</v>
      </c>
      <c r="K171" s="7">
        <v>15</v>
      </c>
      <c r="L171" s="7">
        <v>352</v>
      </c>
      <c r="M171" s="8">
        <v>0.93810000000000004</v>
      </c>
      <c r="N171" s="8">
        <v>5.11E-2</v>
      </c>
      <c r="O171" s="6">
        <f>LOG(Tabelle13[[#This Row],[funds_raised_usd]])</f>
        <v>5</v>
      </c>
      <c r="P171" s="9">
        <v>100000</v>
      </c>
      <c r="Q171" s="7">
        <v>1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3">
        <v>1</v>
      </c>
      <c r="Y171" s="7">
        <v>1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1</v>
      </c>
      <c r="AG171" s="7">
        <v>0</v>
      </c>
      <c r="AH171" s="7">
        <v>1</v>
      </c>
      <c r="AI171" s="7">
        <v>0</v>
      </c>
      <c r="AJ171" s="10">
        <v>0</v>
      </c>
      <c r="AK171" s="7">
        <v>0</v>
      </c>
      <c r="AL171" s="7">
        <v>0</v>
      </c>
      <c r="AM171" s="7">
        <v>0</v>
      </c>
      <c r="AN171" s="11">
        <v>0</v>
      </c>
      <c r="AO171" s="11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7"/>
      <c r="AV171" s="7"/>
      <c r="AW171" s="7"/>
      <c r="AX171" s="7">
        <v>1</v>
      </c>
      <c r="AY171" s="7">
        <v>1</v>
      </c>
      <c r="AZ171" s="7">
        <v>23</v>
      </c>
      <c r="BA171" s="12">
        <v>46.4</v>
      </c>
      <c r="BB171" s="10">
        <v>2.27</v>
      </c>
      <c r="BC171" s="1">
        <v>0</v>
      </c>
      <c r="BD171" s="1">
        <v>9.1999999999999998E-2</v>
      </c>
      <c r="BE171" s="2">
        <f t="shared" si="2"/>
        <v>48.762</v>
      </c>
      <c r="BF171">
        <v>0</v>
      </c>
    </row>
    <row r="172" spans="1:58" x14ac:dyDescent="0.2">
      <c r="A172" s="3" t="s">
        <v>391</v>
      </c>
      <c r="B172" s="3"/>
      <c r="C172" s="4">
        <v>0</v>
      </c>
      <c r="D172" s="5">
        <v>0</v>
      </c>
      <c r="E172" s="6">
        <v>0</v>
      </c>
      <c r="F172" s="6">
        <v>0</v>
      </c>
      <c r="G172" s="7">
        <v>0</v>
      </c>
      <c r="H172" s="7">
        <v>1</v>
      </c>
      <c r="I172" s="7">
        <v>0</v>
      </c>
      <c r="J172" s="7">
        <v>2016</v>
      </c>
      <c r="K172" s="7">
        <v>29</v>
      </c>
      <c r="L172" s="7">
        <v>245</v>
      </c>
      <c r="M172" s="8"/>
      <c r="N172" s="8"/>
      <c r="O172" s="6">
        <f>LOG(Tabelle13[[#This Row],[funds_raised_usd]])</f>
        <v>5</v>
      </c>
      <c r="P172" s="9">
        <v>100000</v>
      </c>
      <c r="Q172" s="7">
        <v>1</v>
      </c>
      <c r="R172" s="7">
        <v>1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3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10">
        <v>0</v>
      </c>
      <c r="AK172" s="7">
        <v>0</v>
      </c>
      <c r="AL172" s="7">
        <v>0</v>
      </c>
      <c r="AM172" s="7">
        <v>0</v>
      </c>
      <c r="AN172" s="11">
        <v>0</v>
      </c>
      <c r="AO172" s="11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7">
        <v>1</v>
      </c>
      <c r="AV172" s="7">
        <v>0</v>
      </c>
      <c r="AW172" s="7">
        <v>0</v>
      </c>
      <c r="AX172" s="7">
        <v>1</v>
      </c>
      <c r="AY172" s="7">
        <v>1</v>
      </c>
      <c r="AZ172" s="7">
        <v>0</v>
      </c>
      <c r="BA172" s="12">
        <v>28.3</v>
      </c>
      <c r="BB172" s="10">
        <v>0.8</v>
      </c>
      <c r="BC172" s="1">
        <v>51.319000000000003</v>
      </c>
      <c r="BD172" s="1">
        <v>7.0000000000000001E-3</v>
      </c>
      <c r="BE172" s="2">
        <f t="shared" si="2"/>
        <v>80.426000000000016</v>
      </c>
      <c r="BF172">
        <f>LOG(Tabelle13[[#This Row],[ico_duration_days]])</f>
        <v>1.4623979978989561</v>
      </c>
    </row>
    <row r="173" spans="1:58" x14ac:dyDescent="0.2">
      <c r="A173" s="3" t="s">
        <v>394</v>
      </c>
      <c r="B173" s="3" t="s">
        <v>371</v>
      </c>
      <c r="C173" s="4">
        <v>0</v>
      </c>
      <c r="D173" s="5">
        <v>4905297</v>
      </c>
      <c r="E173" s="6">
        <v>0</v>
      </c>
      <c r="F173" s="6">
        <v>0</v>
      </c>
      <c r="G173" s="7">
        <v>0</v>
      </c>
      <c r="H173" s="7">
        <v>1</v>
      </c>
      <c r="I173" s="7">
        <v>0</v>
      </c>
      <c r="J173" s="7">
        <v>2016</v>
      </c>
      <c r="K173" s="7">
        <v>17</v>
      </c>
      <c r="L173" s="7">
        <v>350</v>
      </c>
      <c r="M173" s="8"/>
      <c r="N173" s="8"/>
      <c r="O173" s="6">
        <f>LOG(Tabelle13[[#This Row],[funds_raised_usd]])</f>
        <v>4.9416604783883926</v>
      </c>
      <c r="P173" s="9">
        <v>87430</v>
      </c>
      <c r="Q173" s="7">
        <v>1</v>
      </c>
      <c r="R173" s="7">
        <v>0</v>
      </c>
      <c r="S173" s="7">
        <v>0</v>
      </c>
      <c r="T173" s="7">
        <v>0</v>
      </c>
      <c r="U173" s="7">
        <v>1</v>
      </c>
      <c r="V173" s="7">
        <v>0</v>
      </c>
      <c r="W173" s="7">
        <v>0</v>
      </c>
      <c r="X173" s="3">
        <v>0</v>
      </c>
      <c r="Y173" s="7">
        <v>1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1</v>
      </c>
      <c r="AG173" s="7">
        <v>0</v>
      </c>
      <c r="AH173" s="7">
        <v>0</v>
      </c>
      <c r="AI173" s="7">
        <v>0</v>
      </c>
      <c r="AJ173" s="10">
        <v>0</v>
      </c>
      <c r="AK173" s="7">
        <v>0</v>
      </c>
      <c r="AL173" s="7">
        <v>0</v>
      </c>
      <c r="AM173" s="7">
        <v>0</v>
      </c>
      <c r="AN173" s="11">
        <v>0</v>
      </c>
      <c r="AO173" s="11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7"/>
      <c r="AV173" s="7"/>
      <c r="AW173" s="7"/>
      <c r="AX173" s="7">
        <v>0</v>
      </c>
      <c r="AY173" s="7">
        <v>1</v>
      </c>
      <c r="AZ173" s="7">
        <v>25</v>
      </c>
      <c r="BA173" s="12">
        <v>174.9</v>
      </c>
      <c r="BB173" s="10">
        <v>2.23</v>
      </c>
      <c r="BC173" s="1">
        <v>0</v>
      </c>
      <c r="BD173" s="1">
        <v>0.01</v>
      </c>
      <c r="BE173" s="2">
        <f t="shared" si="2"/>
        <v>177.14</v>
      </c>
      <c r="BF173">
        <f>LOG(Tabelle13[[#This Row],[ico_duration_days]])</f>
        <v>1.2304489213782739</v>
      </c>
    </row>
    <row r="174" spans="1:58" x14ac:dyDescent="0.2">
      <c r="A174" s="3" t="s">
        <v>405</v>
      </c>
      <c r="B174" s="3" t="s">
        <v>406</v>
      </c>
      <c r="C174" s="4">
        <v>1.09E-2</v>
      </c>
      <c r="D174" s="5">
        <v>0</v>
      </c>
      <c r="E174" s="6">
        <v>0</v>
      </c>
      <c r="F174" s="6">
        <v>0</v>
      </c>
      <c r="G174" s="7">
        <v>0</v>
      </c>
      <c r="H174" s="7">
        <v>1</v>
      </c>
      <c r="I174" s="7">
        <v>0</v>
      </c>
      <c r="J174" s="7">
        <v>2016</v>
      </c>
      <c r="K174" s="7">
        <v>27</v>
      </c>
      <c r="L174" s="7">
        <v>480</v>
      </c>
      <c r="M174" s="8"/>
      <c r="N174" s="8"/>
      <c r="O174" s="6">
        <f>LOG(Tabelle13[[#This Row],[funds_raised_usd]])</f>
        <v>4.8297603462043632</v>
      </c>
      <c r="P174" s="9">
        <v>67571</v>
      </c>
      <c r="Q174" s="7"/>
      <c r="R174" s="7"/>
      <c r="S174" s="7">
        <v>1</v>
      </c>
      <c r="T174" s="7">
        <v>0</v>
      </c>
      <c r="U174" s="7">
        <v>0</v>
      </c>
      <c r="V174" s="7">
        <v>0</v>
      </c>
      <c r="W174" s="7">
        <v>0</v>
      </c>
      <c r="X174" s="3">
        <v>0</v>
      </c>
      <c r="Y174" s="7">
        <v>1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10">
        <v>0</v>
      </c>
      <c r="AK174" s="7">
        <v>0</v>
      </c>
      <c r="AL174" s="7">
        <v>0</v>
      </c>
      <c r="AM174" s="7">
        <v>0</v>
      </c>
      <c r="AN174" s="11">
        <v>0</v>
      </c>
      <c r="AO174" s="11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7"/>
      <c r="AV174" s="7"/>
      <c r="AW174" s="7"/>
      <c r="AX174" s="7">
        <v>1</v>
      </c>
      <c r="AY174" s="7">
        <v>0</v>
      </c>
      <c r="AZ174" s="7">
        <v>0</v>
      </c>
      <c r="BA174" s="12">
        <v>23.5</v>
      </c>
      <c r="BB174" s="10">
        <v>0</v>
      </c>
      <c r="BC174" s="1">
        <v>0</v>
      </c>
      <c r="BD174" s="1">
        <v>0</v>
      </c>
      <c r="BE174" s="2">
        <f t="shared" si="2"/>
        <v>23.5</v>
      </c>
      <c r="BF174">
        <f>LOG(Tabelle13[[#This Row],[ico_duration_days]])</f>
        <v>1.4313637641589874</v>
      </c>
    </row>
    <row r="175" spans="1:58" x14ac:dyDescent="0.2">
      <c r="A175" s="3" t="s">
        <v>409</v>
      </c>
      <c r="B175" s="3" t="s">
        <v>410</v>
      </c>
      <c r="C175" s="4"/>
      <c r="D175" s="5"/>
      <c r="E175" s="6"/>
      <c r="F175" s="6"/>
      <c r="G175" s="7">
        <v>0</v>
      </c>
      <c r="H175" s="7">
        <v>1</v>
      </c>
      <c r="I175" s="7">
        <v>0</v>
      </c>
      <c r="J175" s="7">
        <v>2016</v>
      </c>
      <c r="K175" s="7">
        <v>30</v>
      </c>
      <c r="L175" s="7">
        <v>231</v>
      </c>
      <c r="M175" s="8">
        <v>5.8999999999999997E-2</v>
      </c>
      <c r="N175" s="8"/>
      <c r="O175" s="6">
        <f>LOG(Tabelle13[[#This Row],[funds_raised_usd]])</f>
        <v>4.8094182934085481</v>
      </c>
      <c r="P175" s="9">
        <v>64479</v>
      </c>
      <c r="Q175" s="7"/>
      <c r="R175" s="7"/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3">
        <v>0</v>
      </c>
      <c r="Y175" s="7">
        <v>1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1</v>
      </c>
      <c r="AG175" s="7">
        <v>1</v>
      </c>
      <c r="AH175" s="7">
        <v>1</v>
      </c>
      <c r="AI175" s="7">
        <v>7</v>
      </c>
      <c r="AJ175" s="10">
        <v>112.86</v>
      </c>
      <c r="AK175" s="7">
        <v>1</v>
      </c>
      <c r="AL175" s="7">
        <v>0</v>
      </c>
      <c r="AM175" s="7">
        <v>4</v>
      </c>
      <c r="AN175" s="11">
        <v>0.57140000000000002</v>
      </c>
      <c r="AO175" s="11">
        <v>0.42859999999999998</v>
      </c>
      <c r="AP175" s="7">
        <v>1</v>
      </c>
      <c r="AQ175" s="7">
        <v>1</v>
      </c>
      <c r="AR175" s="7">
        <v>0</v>
      </c>
      <c r="AS175" s="7">
        <v>1</v>
      </c>
      <c r="AT175" s="7">
        <v>0</v>
      </c>
      <c r="AU175" s="7"/>
      <c r="AV175" s="7"/>
      <c r="AW175" s="7"/>
      <c r="AX175" s="7">
        <v>0</v>
      </c>
      <c r="AY175" s="7">
        <v>1</v>
      </c>
      <c r="AZ175" s="7">
        <v>8</v>
      </c>
      <c r="BA175" s="12">
        <v>81.900000000000006</v>
      </c>
      <c r="BB175" s="10">
        <v>0.64</v>
      </c>
      <c r="BC175" s="1">
        <v>0.62</v>
      </c>
      <c r="BD175" s="1">
        <v>0</v>
      </c>
      <c r="BE175" s="2">
        <f t="shared" si="2"/>
        <v>83.160000000000011</v>
      </c>
      <c r="BF175">
        <v>0</v>
      </c>
    </row>
    <row r="176" spans="1:58" x14ac:dyDescent="0.2">
      <c r="A176" s="3" t="s">
        <v>417</v>
      </c>
      <c r="B176" s="3" t="s">
        <v>418</v>
      </c>
      <c r="C176" s="4">
        <v>57.5685</v>
      </c>
      <c r="D176" s="5">
        <v>19589754</v>
      </c>
      <c r="E176" s="6">
        <v>362.57</v>
      </c>
      <c r="F176" s="6">
        <v>1.56</v>
      </c>
      <c r="G176" s="7">
        <v>0</v>
      </c>
      <c r="H176" s="7">
        <v>1</v>
      </c>
      <c r="I176" s="7">
        <v>0</v>
      </c>
      <c r="J176" s="7">
        <v>2016</v>
      </c>
      <c r="K176" s="7">
        <v>106</v>
      </c>
      <c r="L176" s="7">
        <v>576</v>
      </c>
      <c r="M176" s="8">
        <v>0.99</v>
      </c>
      <c r="N176" s="8">
        <v>0.01</v>
      </c>
      <c r="O176" s="6">
        <f>LOG(Tabelle13[[#This Row],[funds_raised_usd]])</f>
        <v>4.7217858918628108</v>
      </c>
      <c r="P176" s="9">
        <v>52697</v>
      </c>
      <c r="Q176" s="7"/>
      <c r="R176" s="7"/>
      <c r="S176" s="7">
        <v>0</v>
      </c>
      <c r="T176" s="7">
        <v>0</v>
      </c>
      <c r="U176" s="7">
        <v>1</v>
      </c>
      <c r="V176" s="7">
        <v>0</v>
      </c>
      <c r="W176" s="7">
        <v>0</v>
      </c>
      <c r="X176" s="3">
        <v>0</v>
      </c>
      <c r="Y176" s="7">
        <v>0</v>
      </c>
      <c r="Z176" s="7">
        <v>0</v>
      </c>
      <c r="AA176" s="7">
        <v>0</v>
      </c>
      <c r="AB176" s="7">
        <v>1</v>
      </c>
      <c r="AC176" s="7">
        <v>0</v>
      </c>
      <c r="AD176" s="7">
        <v>0</v>
      </c>
      <c r="AE176" s="7">
        <v>0</v>
      </c>
      <c r="AF176" s="7">
        <v>0</v>
      </c>
      <c r="AG176" s="7">
        <v>1</v>
      </c>
      <c r="AH176" s="7">
        <v>1</v>
      </c>
      <c r="AI176" s="7">
        <v>3</v>
      </c>
      <c r="AJ176" s="10">
        <v>359.67</v>
      </c>
      <c r="AK176" s="7">
        <v>1</v>
      </c>
      <c r="AL176" s="7">
        <v>0</v>
      </c>
      <c r="AM176" s="7">
        <v>2</v>
      </c>
      <c r="AN176" s="11">
        <v>0.66669999999999996</v>
      </c>
      <c r="AO176" s="11">
        <v>0.33329999999999999</v>
      </c>
      <c r="AP176" s="7">
        <v>1</v>
      </c>
      <c r="AQ176" s="7">
        <v>0</v>
      </c>
      <c r="AR176" s="7">
        <v>5</v>
      </c>
      <c r="AS176" s="7">
        <v>0</v>
      </c>
      <c r="AT176" s="7">
        <v>0</v>
      </c>
      <c r="AU176" s="7">
        <v>0</v>
      </c>
      <c r="AV176" s="7">
        <v>0</v>
      </c>
      <c r="AW176" s="7">
        <v>0</v>
      </c>
      <c r="AX176" s="7">
        <v>0</v>
      </c>
      <c r="AY176" s="7">
        <v>0</v>
      </c>
      <c r="AZ176" s="7">
        <v>0</v>
      </c>
      <c r="BA176" s="12">
        <v>13</v>
      </c>
      <c r="BB176" s="10">
        <v>0.95</v>
      </c>
      <c r="BC176" s="1">
        <v>0</v>
      </c>
      <c r="BD176" s="1">
        <v>0</v>
      </c>
      <c r="BE176" s="2">
        <f t="shared" si="2"/>
        <v>13.95</v>
      </c>
      <c r="BF176">
        <f>LOG(Tabelle13[[#This Row],[ico_duration_days]])</f>
        <v>2.0253058652647704</v>
      </c>
    </row>
    <row r="177" spans="1:58" x14ac:dyDescent="0.2">
      <c r="A177" s="3" t="s">
        <v>419</v>
      </c>
      <c r="B177" s="3" t="s">
        <v>420</v>
      </c>
      <c r="C177" s="4">
        <v>0.59360000000000002</v>
      </c>
      <c r="D177" s="5">
        <v>150333</v>
      </c>
      <c r="E177" s="6">
        <v>3.09</v>
      </c>
      <c r="F177" s="6"/>
      <c r="G177" s="7">
        <v>0</v>
      </c>
      <c r="H177" s="7">
        <v>1</v>
      </c>
      <c r="I177" s="7">
        <v>0</v>
      </c>
      <c r="J177" s="7">
        <v>2016</v>
      </c>
      <c r="K177" s="7">
        <v>22</v>
      </c>
      <c r="L177" s="7">
        <v>431</v>
      </c>
      <c r="M177" s="8"/>
      <c r="N177" s="8"/>
      <c r="O177" s="6">
        <f>LOG(Tabelle13[[#This Row],[funds_raised_usd]])</f>
        <v>4.6981005456233902</v>
      </c>
      <c r="P177" s="9">
        <v>49900</v>
      </c>
      <c r="Q177" s="7">
        <v>1</v>
      </c>
      <c r="R177" s="7">
        <v>0</v>
      </c>
      <c r="S177" s="7">
        <v>0</v>
      </c>
      <c r="T177" s="7">
        <v>0</v>
      </c>
      <c r="U177" s="7">
        <v>1</v>
      </c>
      <c r="V177" s="7">
        <v>0</v>
      </c>
      <c r="W177" s="7">
        <v>0</v>
      </c>
      <c r="X177" s="3">
        <v>0</v>
      </c>
      <c r="Y177" s="7">
        <v>1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1</v>
      </c>
      <c r="AH177" s="7">
        <v>0</v>
      </c>
      <c r="AI177" s="7">
        <v>2</v>
      </c>
      <c r="AJ177" s="10">
        <v>0</v>
      </c>
      <c r="AK177" s="7">
        <v>0</v>
      </c>
      <c r="AL177" s="7">
        <v>0</v>
      </c>
      <c r="AM177" s="7">
        <v>0</v>
      </c>
      <c r="AN177" s="11">
        <v>1</v>
      </c>
      <c r="AO177" s="11">
        <v>0</v>
      </c>
      <c r="AP177" s="7">
        <v>1</v>
      </c>
      <c r="AQ177" s="7">
        <v>1</v>
      </c>
      <c r="AR177" s="7">
        <v>0</v>
      </c>
      <c r="AS177" s="7">
        <v>0</v>
      </c>
      <c r="AT177" s="7">
        <v>0</v>
      </c>
      <c r="AU177" s="7"/>
      <c r="AV177" s="7"/>
      <c r="AW177" s="7"/>
      <c r="AX177" s="7">
        <v>0</v>
      </c>
      <c r="AY177" s="7">
        <v>1</v>
      </c>
      <c r="AZ177" s="7">
        <v>2</v>
      </c>
      <c r="BA177" s="12">
        <v>119.3</v>
      </c>
      <c r="BB177" s="10">
        <v>2.0299999999999998</v>
      </c>
      <c r="BC177" s="1">
        <v>0</v>
      </c>
      <c r="BD177" s="1">
        <v>1.2999999999999999E-2</v>
      </c>
      <c r="BE177" s="2">
        <f t="shared" si="2"/>
        <v>121.343</v>
      </c>
      <c r="BF177">
        <f>LOG(Tabelle13[[#This Row],[ico_duration_days]])</f>
        <v>1.3424226808222062</v>
      </c>
    </row>
    <row r="178" spans="1:58" x14ac:dyDescent="0.2">
      <c r="A178" s="3" t="s">
        <v>421</v>
      </c>
      <c r="B178" s="3" t="s">
        <v>422</v>
      </c>
      <c r="C178" s="4">
        <v>0</v>
      </c>
      <c r="D178" s="5">
        <v>0</v>
      </c>
      <c r="E178" s="6">
        <v>0</v>
      </c>
      <c r="F178" s="6">
        <v>0</v>
      </c>
      <c r="G178" s="7">
        <v>0</v>
      </c>
      <c r="H178" s="7">
        <v>1</v>
      </c>
      <c r="I178" s="7">
        <v>0</v>
      </c>
      <c r="J178" s="7">
        <v>2016</v>
      </c>
      <c r="K178" s="7">
        <v>31</v>
      </c>
      <c r="L178" s="7">
        <v>342</v>
      </c>
      <c r="M178" s="8">
        <v>1</v>
      </c>
      <c r="N178" s="8">
        <v>0.01</v>
      </c>
      <c r="O178" s="6">
        <f>LOG(Tabelle13[[#This Row],[funds_raised_usd]])</f>
        <v>4.6925913767680019</v>
      </c>
      <c r="P178" s="9">
        <v>49271</v>
      </c>
      <c r="Q178" s="7">
        <v>1</v>
      </c>
      <c r="R178" s="7">
        <v>0</v>
      </c>
      <c r="S178" s="7">
        <v>1</v>
      </c>
      <c r="T178" s="7">
        <v>0</v>
      </c>
      <c r="U178" s="7">
        <v>0</v>
      </c>
      <c r="V178" s="7">
        <v>0</v>
      </c>
      <c r="W178" s="7">
        <v>0</v>
      </c>
      <c r="X178" s="3">
        <v>0</v>
      </c>
      <c r="Y178" s="7">
        <v>1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10">
        <v>0</v>
      </c>
      <c r="AK178" s="7">
        <v>0</v>
      </c>
      <c r="AL178" s="7">
        <v>0</v>
      </c>
      <c r="AM178" s="7">
        <v>0</v>
      </c>
      <c r="AN178" s="11">
        <v>0</v>
      </c>
      <c r="AO178" s="11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7"/>
      <c r="AV178" s="7"/>
      <c r="AW178" s="7"/>
      <c r="AX178" s="7">
        <v>1</v>
      </c>
      <c r="AY178" s="7">
        <v>0</v>
      </c>
      <c r="AZ178" s="7">
        <v>0</v>
      </c>
      <c r="BA178" s="12">
        <v>115.3</v>
      </c>
      <c r="BB178" s="10">
        <v>0</v>
      </c>
      <c r="BC178" s="1">
        <v>8.2000000000000003E-2</v>
      </c>
      <c r="BD178" s="1">
        <v>1.0999999999999999E-2</v>
      </c>
      <c r="BE178" s="2">
        <f t="shared" si="2"/>
        <v>115.39299999999999</v>
      </c>
      <c r="BF178">
        <f>LOG(Tabelle13[[#This Row],[ico_duration_days]])</f>
        <v>1.4913616938342726</v>
      </c>
    </row>
    <row r="179" spans="1:58" x14ac:dyDescent="0.2">
      <c r="A179" s="3" t="s">
        <v>423</v>
      </c>
      <c r="B179" s="3" t="s">
        <v>424</v>
      </c>
      <c r="C179" s="4"/>
      <c r="D179" s="5"/>
      <c r="E179" s="6"/>
      <c r="F179" s="6"/>
      <c r="G179" s="7">
        <v>0</v>
      </c>
      <c r="H179" s="7">
        <v>1</v>
      </c>
      <c r="I179" s="7">
        <v>0</v>
      </c>
      <c r="J179" s="7">
        <v>2016</v>
      </c>
      <c r="K179" s="7">
        <v>36</v>
      </c>
      <c r="L179" s="7">
        <v>223</v>
      </c>
      <c r="M179" s="8"/>
      <c r="N179" s="8"/>
      <c r="O179" s="6">
        <f>LOG(Tabelle13[[#This Row],[funds_raised_usd]])</f>
        <v>4.6901960800285138</v>
      </c>
      <c r="P179" s="9">
        <v>49000</v>
      </c>
      <c r="Q179" s="7">
        <v>1</v>
      </c>
      <c r="R179" s="7">
        <v>0</v>
      </c>
      <c r="S179" s="7">
        <v>0</v>
      </c>
      <c r="T179" s="7">
        <v>0</v>
      </c>
      <c r="U179" s="7">
        <v>1</v>
      </c>
      <c r="V179" s="7">
        <v>0</v>
      </c>
      <c r="W179" s="7">
        <v>0</v>
      </c>
      <c r="X179" s="3">
        <v>0</v>
      </c>
      <c r="Y179" s="7">
        <v>1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10">
        <v>0</v>
      </c>
      <c r="AK179" s="7">
        <v>0</v>
      </c>
      <c r="AL179" s="7">
        <v>0</v>
      </c>
      <c r="AM179" s="7">
        <v>0</v>
      </c>
      <c r="AN179" s="11">
        <v>0</v>
      </c>
      <c r="AO179" s="11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7">
        <v>1</v>
      </c>
      <c r="AV179" s="7">
        <v>0</v>
      </c>
      <c r="AW179" s="7">
        <v>0</v>
      </c>
      <c r="AX179" s="7">
        <v>1</v>
      </c>
      <c r="AY179" s="7">
        <v>1</v>
      </c>
      <c r="AZ179" s="7">
        <v>24</v>
      </c>
      <c r="BA179" s="12">
        <v>27.9</v>
      </c>
      <c r="BB179" s="10">
        <v>0</v>
      </c>
      <c r="BC179" s="1">
        <v>0</v>
      </c>
      <c r="BD179" s="1">
        <v>0.72499999999999998</v>
      </c>
      <c r="BE179" s="2">
        <f t="shared" si="2"/>
        <v>28.625</v>
      </c>
      <c r="BF179">
        <f>LOG(Tabelle13[[#This Row],[ico_duration_days]])</f>
        <v>1.5563025007672873</v>
      </c>
    </row>
    <row r="180" spans="1:58" x14ac:dyDescent="0.2">
      <c r="A180" s="3" t="s">
        <v>425</v>
      </c>
      <c r="B180" s="3" t="s">
        <v>426</v>
      </c>
      <c r="C180" s="4">
        <v>7.7332999999999998</v>
      </c>
      <c r="D180" s="5">
        <v>10115550</v>
      </c>
      <c r="E180" s="6">
        <v>26.81</v>
      </c>
      <c r="F180" s="6">
        <v>0.96</v>
      </c>
      <c r="G180" s="7">
        <v>0</v>
      </c>
      <c r="H180" s="7">
        <v>1</v>
      </c>
      <c r="I180" s="7">
        <v>0</v>
      </c>
      <c r="J180" s="7">
        <v>2016</v>
      </c>
      <c r="K180" s="7">
        <v>30</v>
      </c>
      <c r="L180" s="7">
        <v>228</v>
      </c>
      <c r="M180" s="8">
        <v>9.7600000000000006E-2</v>
      </c>
      <c r="N180" s="8">
        <v>0.1</v>
      </c>
      <c r="O180" s="6">
        <f>LOG(Tabelle13[[#This Row],[funds_raised_usd]])</f>
        <v>4.6640681775455377</v>
      </c>
      <c r="P180" s="9">
        <v>46139</v>
      </c>
      <c r="Q180" s="7">
        <v>1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1</v>
      </c>
      <c r="X180" s="3">
        <v>0</v>
      </c>
      <c r="Y180" s="7">
        <v>1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1</v>
      </c>
      <c r="AG180" s="7">
        <v>0</v>
      </c>
      <c r="AH180" s="7">
        <v>0</v>
      </c>
      <c r="AI180" s="7">
        <v>0</v>
      </c>
      <c r="AJ180" s="10">
        <v>0</v>
      </c>
      <c r="AK180" s="7">
        <v>0</v>
      </c>
      <c r="AL180" s="7">
        <v>0</v>
      </c>
      <c r="AM180" s="7">
        <v>0</v>
      </c>
      <c r="AN180" s="11">
        <v>0</v>
      </c>
      <c r="AO180" s="11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0</v>
      </c>
      <c r="AU180" s="7"/>
      <c r="AV180" s="7"/>
      <c r="AW180" s="7"/>
      <c r="AX180" s="7">
        <v>0</v>
      </c>
      <c r="AY180" s="7">
        <v>0</v>
      </c>
      <c r="AZ180" s="7">
        <v>0</v>
      </c>
      <c r="BA180" s="12">
        <v>85.1</v>
      </c>
      <c r="BB180" s="10">
        <v>2.35</v>
      </c>
      <c r="BC180" s="1">
        <v>0</v>
      </c>
      <c r="BD180" s="1">
        <v>0.48799999999999999</v>
      </c>
      <c r="BE180" s="2">
        <f t="shared" si="2"/>
        <v>87.937999999999988</v>
      </c>
      <c r="BF180">
        <v>0</v>
      </c>
    </row>
    <row r="181" spans="1:58" x14ac:dyDescent="0.2">
      <c r="A181" s="3" t="s">
        <v>439</v>
      </c>
      <c r="B181" s="3" t="s">
        <v>440</v>
      </c>
      <c r="C181" s="4">
        <v>0</v>
      </c>
      <c r="D181" s="5">
        <v>0</v>
      </c>
      <c r="E181" s="6">
        <v>0</v>
      </c>
      <c r="F181" s="6">
        <v>0</v>
      </c>
      <c r="G181" s="7">
        <v>0</v>
      </c>
      <c r="H181" s="7">
        <v>1</v>
      </c>
      <c r="I181" s="7">
        <v>0</v>
      </c>
      <c r="J181" s="7">
        <v>2016</v>
      </c>
      <c r="K181" s="7">
        <v>3</v>
      </c>
      <c r="L181" s="7">
        <v>290</v>
      </c>
      <c r="M181" s="8"/>
      <c r="N181" s="8"/>
      <c r="O181" s="6">
        <f>LOG(Tabelle13[[#This Row],[funds_raised_usd]])</f>
        <v>4.5502528196606553</v>
      </c>
      <c r="P181" s="9">
        <v>35502</v>
      </c>
      <c r="Q181" s="7">
        <v>1</v>
      </c>
      <c r="R181" s="7">
        <v>0</v>
      </c>
      <c r="S181" s="7">
        <v>1</v>
      </c>
      <c r="T181" s="7">
        <v>0</v>
      </c>
      <c r="U181" s="7">
        <v>0</v>
      </c>
      <c r="V181" s="7">
        <v>0</v>
      </c>
      <c r="W181" s="7">
        <v>0</v>
      </c>
      <c r="X181" s="3">
        <v>0</v>
      </c>
      <c r="Y181" s="7">
        <v>1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10">
        <v>0</v>
      </c>
      <c r="AK181" s="7">
        <v>0</v>
      </c>
      <c r="AL181" s="7">
        <v>0</v>
      </c>
      <c r="AM181" s="7">
        <v>0</v>
      </c>
      <c r="AN181" s="11">
        <v>0</v>
      </c>
      <c r="AO181" s="11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7"/>
      <c r="AV181" s="7"/>
      <c r="AW181" s="7"/>
      <c r="AX181" s="7">
        <v>1</v>
      </c>
      <c r="AY181" s="7">
        <v>0</v>
      </c>
      <c r="AZ181" s="7">
        <v>0</v>
      </c>
      <c r="BA181" s="12">
        <v>17.5</v>
      </c>
      <c r="BB181" s="10">
        <v>3.67</v>
      </c>
      <c r="BC181" s="1">
        <v>6.0000000000000001E-3</v>
      </c>
      <c r="BD181" s="1">
        <v>3.3000000000000002E-2</v>
      </c>
      <c r="BE181" s="2">
        <f t="shared" si="2"/>
        <v>21.209000000000003</v>
      </c>
      <c r="BF181">
        <f>LOG(Tabelle13[[#This Row],[ico_duration_days]])</f>
        <v>0.47712125471966244</v>
      </c>
    </row>
    <row r="182" spans="1:58" x14ac:dyDescent="0.2">
      <c r="A182" s="3" t="s">
        <v>443</v>
      </c>
      <c r="B182" s="3" t="s">
        <v>444</v>
      </c>
      <c r="C182" s="4">
        <v>62.373199999999997</v>
      </c>
      <c r="D182" s="5">
        <v>9875103</v>
      </c>
      <c r="E182" s="6">
        <v>443.8</v>
      </c>
      <c r="F182" s="6">
        <v>2.83</v>
      </c>
      <c r="G182" s="7">
        <v>0</v>
      </c>
      <c r="H182" s="7">
        <v>1</v>
      </c>
      <c r="I182" s="7">
        <v>0</v>
      </c>
      <c r="J182" s="7">
        <v>2016</v>
      </c>
      <c r="K182" s="7">
        <v>12</v>
      </c>
      <c r="L182" s="7">
        <v>563</v>
      </c>
      <c r="M182" s="8">
        <v>1</v>
      </c>
      <c r="N182" s="8">
        <v>0.01</v>
      </c>
      <c r="O182" s="6">
        <f>LOG(Tabelle13[[#This Row],[funds_raised_usd]])</f>
        <v>4.3702539529610336</v>
      </c>
      <c r="P182" s="9">
        <v>23456</v>
      </c>
      <c r="Q182" s="7">
        <v>1</v>
      </c>
      <c r="R182" s="7">
        <v>0</v>
      </c>
      <c r="S182" s="7">
        <v>0</v>
      </c>
      <c r="T182" s="7">
        <v>0</v>
      </c>
      <c r="U182" s="7">
        <v>1</v>
      </c>
      <c r="V182" s="7">
        <v>0</v>
      </c>
      <c r="W182" s="7">
        <v>0</v>
      </c>
      <c r="X182" s="3">
        <v>0</v>
      </c>
      <c r="Y182" s="7">
        <v>1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1</v>
      </c>
      <c r="AI182" s="7">
        <v>0</v>
      </c>
      <c r="AJ182" s="10">
        <v>0</v>
      </c>
      <c r="AK182" s="7">
        <v>0</v>
      </c>
      <c r="AL182" s="7">
        <v>0</v>
      </c>
      <c r="AM182" s="7">
        <v>0</v>
      </c>
      <c r="AN182" s="11">
        <v>0</v>
      </c>
      <c r="AO182" s="11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7"/>
      <c r="AV182" s="7"/>
      <c r="AW182" s="7"/>
      <c r="AX182" s="7">
        <v>1</v>
      </c>
      <c r="AY182" s="7">
        <v>0</v>
      </c>
      <c r="AZ182" s="7">
        <v>0</v>
      </c>
      <c r="BA182" s="12">
        <v>55.6</v>
      </c>
      <c r="BB182" s="10">
        <v>0</v>
      </c>
      <c r="BC182" s="1">
        <v>3.5000000000000003E-2</v>
      </c>
      <c r="BD182" s="1">
        <v>0</v>
      </c>
      <c r="BE182" s="2">
        <f t="shared" si="2"/>
        <v>55.634999999999998</v>
      </c>
      <c r="BF182">
        <f>LOG(Tabelle13[[#This Row],[ico_duration_days]])</f>
        <v>1.0791812460476249</v>
      </c>
    </row>
    <row r="183" spans="1:58" x14ac:dyDescent="0.2">
      <c r="A183" s="3" t="s">
        <v>448</v>
      </c>
      <c r="B183" s="3" t="s">
        <v>449</v>
      </c>
      <c r="C183" s="4">
        <v>2.2099000000000002</v>
      </c>
      <c r="D183" s="5">
        <v>4717380</v>
      </c>
      <c r="E183" s="6">
        <v>211.35</v>
      </c>
      <c r="F183" s="6">
        <v>0.53</v>
      </c>
      <c r="G183" s="7">
        <v>0</v>
      </c>
      <c r="H183" s="7">
        <v>1</v>
      </c>
      <c r="I183" s="7">
        <v>0</v>
      </c>
      <c r="J183" s="7">
        <v>2016</v>
      </c>
      <c r="K183" s="7">
        <v>21</v>
      </c>
      <c r="L183" s="7">
        <v>353</v>
      </c>
      <c r="M183" s="8">
        <v>0.05</v>
      </c>
      <c r="N183" s="8"/>
      <c r="O183" s="6">
        <f>LOG(Tabelle13[[#This Row],[funds_raised_usd]])</f>
        <v>4.3422647268354124</v>
      </c>
      <c r="P183" s="9">
        <v>21992</v>
      </c>
      <c r="Q183" s="7">
        <v>1</v>
      </c>
      <c r="R183" s="7">
        <v>0</v>
      </c>
      <c r="S183" s="7">
        <v>0</v>
      </c>
      <c r="T183" s="7">
        <v>0</v>
      </c>
      <c r="U183" s="7">
        <v>1</v>
      </c>
      <c r="V183" s="7">
        <v>0</v>
      </c>
      <c r="W183" s="7">
        <v>0</v>
      </c>
      <c r="X183" s="3">
        <v>0</v>
      </c>
      <c r="Y183" s="7">
        <v>0</v>
      </c>
      <c r="Z183" s="7">
        <v>1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1</v>
      </c>
      <c r="AG183" s="7">
        <v>1</v>
      </c>
      <c r="AH183" s="7">
        <v>1</v>
      </c>
      <c r="AI183" s="7">
        <v>2</v>
      </c>
      <c r="AJ183" s="10">
        <v>21</v>
      </c>
      <c r="AK183" s="7">
        <v>0</v>
      </c>
      <c r="AL183" s="7">
        <v>0</v>
      </c>
      <c r="AM183" s="7">
        <v>1</v>
      </c>
      <c r="AN183" s="11">
        <v>0.5</v>
      </c>
      <c r="AO183" s="11">
        <v>0.5</v>
      </c>
      <c r="AP183" s="7">
        <v>1</v>
      </c>
      <c r="AQ183" s="7">
        <v>0</v>
      </c>
      <c r="AR183" s="7">
        <v>3</v>
      </c>
      <c r="AS183" s="7">
        <v>0</v>
      </c>
      <c r="AT183" s="7">
        <v>0</v>
      </c>
      <c r="AU183" s="7">
        <v>0</v>
      </c>
      <c r="AV183" s="7">
        <v>0</v>
      </c>
      <c r="AW183" s="7">
        <v>1</v>
      </c>
      <c r="AX183" s="7">
        <v>1</v>
      </c>
      <c r="AY183" s="7">
        <v>1</v>
      </c>
      <c r="AZ183" s="7">
        <v>14</v>
      </c>
      <c r="BA183" s="12">
        <v>12.9</v>
      </c>
      <c r="BB183" s="10">
        <v>0.01</v>
      </c>
      <c r="BC183" s="1">
        <v>0</v>
      </c>
      <c r="BD183" s="1">
        <v>0</v>
      </c>
      <c r="BE183" s="2">
        <f t="shared" si="2"/>
        <v>12.91</v>
      </c>
      <c r="BF183">
        <f>LOG(Tabelle13[[#This Row],[ico_duration_days]])</f>
        <v>1.3222192947339193</v>
      </c>
    </row>
    <row r="184" spans="1:58" x14ac:dyDescent="0.2">
      <c r="A184" s="3" t="s">
        <v>450</v>
      </c>
      <c r="B184" s="3" t="s">
        <v>451</v>
      </c>
      <c r="C184" s="4">
        <v>0.23350000000000001</v>
      </c>
      <c r="D184" s="5">
        <v>22009</v>
      </c>
      <c r="E184" s="6">
        <v>1.02</v>
      </c>
      <c r="F184" s="6">
        <v>0.06</v>
      </c>
      <c r="G184" s="7">
        <v>0</v>
      </c>
      <c r="H184" s="7">
        <v>1</v>
      </c>
      <c r="I184" s="7">
        <v>0</v>
      </c>
      <c r="J184" s="7">
        <v>2016</v>
      </c>
      <c r="K184" s="7">
        <v>5</v>
      </c>
      <c r="L184" s="7">
        <v>299</v>
      </c>
      <c r="M184" s="8">
        <v>1</v>
      </c>
      <c r="N184" s="8">
        <v>0.01</v>
      </c>
      <c r="O184" s="6">
        <f>LOG(Tabelle13[[#This Row],[funds_raised_usd]])</f>
        <v>4.3294995757628429</v>
      </c>
      <c r="P184" s="9">
        <v>21355</v>
      </c>
      <c r="Q184" s="7">
        <v>0</v>
      </c>
      <c r="R184" s="7">
        <v>1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3">
        <v>0</v>
      </c>
      <c r="Y184" s="7">
        <v>1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1</v>
      </c>
      <c r="AG184" s="7">
        <v>0</v>
      </c>
      <c r="AH184" s="7">
        <v>1</v>
      </c>
      <c r="AI184" s="7">
        <v>0</v>
      </c>
      <c r="AJ184" s="10">
        <v>0</v>
      </c>
      <c r="AK184" s="7">
        <v>0</v>
      </c>
      <c r="AL184" s="7">
        <v>0</v>
      </c>
      <c r="AM184" s="7">
        <v>0</v>
      </c>
      <c r="AN184" s="11">
        <v>0</v>
      </c>
      <c r="AO184" s="11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7"/>
      <c r="AV184" s="7"/>
      <c r="AW184" s="7"/>
      <c r="AX184" s="7">
        <v>0</v>
      </c>
      <c r="AY184" s="7">
        <v>0</v>
      </c>
      <c r="AZ184" s="7">
        <v>0</v>
      </c>
      <c r="BA184" s="12">
        <v>23.3</v>
      </c>
      <c r="BB184" s="10">
        <v>0.88</v>
      </c>
      <c r="BC184" s="1">
        <v>0</v>
      </c>
      <c r="BD184" s="1">
        <v>0</v>
      </c>
      <c r="BE184" s="2">
        <f t="shared" si="2"/>
        <v>24.18</v>
      </c>
      <c r="BF184">
        <v>0</v>
      </c>
    </row>
    <row r="185" spans="1:58" x14ac:dyDescent="0.2">
      <c r="A185" s="3" t="s">
        <v>454</v>
      </c>
      <c r="B185" s="3" t="s">
        <v>455</v>
      </c>
      <c r="C185" s="4">
        <v>4.04</v>
      </c>
      <c r="D185" s="5">
        <v>290765</v>
      </c>
      <c r="E185" s="6">
        <v>14.25</v>
      </c>
      <c r="F185" s="6">
        <v>0.53</v>
      </c>
      <c r="G185" s="7">
        <v>0</v>
      </c>
      <c r="H185" s="7">
        <v>1</v>
      </c>
      <c r="I185" s="7">
        <v>0</v>
      </c>
      <c r="J185" s="7">
        <v>2016</v>
      </c>
      <c r="K185" s="7">
        <v>3</v>
      </c>
      <c r="L185" s="7">
        <v>234</v>
      </c>
      <c r="M185" s="8">
        <v>1</v>
      </c>
      <c r="N185" s="8">
        <v>0.01</v>
      </c>
      <c r="O185" s="6">
        <f>LOG(Tabelle13[[#This Row],[funds_raised_usd]])</f>
        <v>4.2870847764336766</v>
      </c>
      <c r="P185" s="9">
        <v>19368</v>
      </c>
      <c r="Q185" s="7">
        <v>1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3">
        <v>1</v>
      </c>
      <c r="Y185" s="7">
        <v>1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10">
        <v>0</v>
      </c>
      <c r="AK185" s="7">
        <v>0</v>
      </c>
      <c r="AL185" s="7">
        <v>0</v>
      </c>
      <c r="AM185" s="7">
        <v>0</v>
      </c>
      <c r="AN185" s="11">
        <v>0</v>
      </c>
      <c r="AO185" s="11">
        <v>0</v>
      </c>
      <c r="AP185" s="7">
        <v>0</v>
      </c>
      <c r="AQ185" s="7">
        <v>0</v>
      </c>
      <c r="AR185" s="7">
        <v>0</v>
      </c>
      <c r="AS185" s="7">
        <v>0</v>
      </c>
      <c r="AT185" s="7">
        <v>0</v>
      </c>
      <c r="AU185" s="7"/>
      <c r="AV185" s="7"/>
      <c r="AW185" s="7"/>
      <c r="AX185" s="7"/>
      <c r="AY185" s="7">
        <v>0</v>
      </c>
      <c r="AZ185" s="7">
        <v>0</v>
      </c>
      <c r="BA185" s="12">
        <v>13.4</v>
      </c>
      <c r="BB185" s="10">
        <v>0</v>
      </c>
      <c r="BC185" s="1">
        <v>0</v>
      </c>
      <c r="BD185" s="1">
        <v>0</v>
      </c>
      <c r="BE185" s="2">
        <f t="shared" si="2"/>
        <v>13.4</v>
      </c>
      <c r="BF185">
        <f>LOG(Tabelle13[[#This Row],[ico_duration_days]])</f>
        <v>0.47712125471966244</v>
      </c>
    </row>
    <row r="186" spans="1:58" x14ac:dyDescent="0.2">
      <c r="A186" s="3" t="s">
        <v>463</v>
      </c>
      <c r="B186" s="3" t="s">
        <v>449</v>
      </c>
      <c r="C186" s="4">
        <v>48.889299999999999</v>
      </c>
      <c r="D186" s="5">
        <v>4717380</v>
      </c>
      <c r="E186" s="6">
        <v>300.52</v>
      </c>
      <c r="F186" s="6">
        <v>11.49</v>
      </c>
      <c r="G186" s="7">
        <v>0</v>
      </c>
      <c r="H186" s="7">
        <v>1</v>
      </c>
      <c r="I186" s="7">
        <v>0</v>
      </c>
      <c r="J186" s="7">
        <v>2016</v>
      </c>
      <c r="K186" s="7">
        <v>35</v>
      </c>
      <c r="L186" s="7">
        <v>287</v>
      </c>
      <c r="M186" s="8">
        <v>0.7</v>
      </c>
      <c r="N186" s="8">
        <v>0.2</v>
      </c>
      <c r="O186" s="6">
        <f>LOG(Tabelle13[[#This Row],[funds_raised_usd]])</f>
        <v>4.1892094895823062</v>
      </c>
      <c r="P186" s="9">
        <v>15460</v>
      </c>
      <c r="Q186" s="7">
        <v>1</v>
      </c>
      <c r="R186" s="7">
        <v>0</v>
      </c>
      <c r="S186" s="7">
        <v>0</v>
      </c>
      <c r="T186" s="7">
        <v>0</v>
      </c>
      <c r="U186" s="7">
        <v>1</v>
      </c>
      <c r="V186" s="7">
        <v>0</v>
      </c>
      <c r="W186" s="7">
        <v>0</v>
      </c>
      <c r="X186" s="3">
        <v>0</v>
      </c>
      <c r="Y186" s="7">
        <v>0</v>
      </c>
      <c r="Z186" s="7">
        <v>1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1</v>
      </c>
      <c r="AG186" s="7">
        <v>1</v>
      </c>
      <c r="AH186" s="7">
        <v>1</v>
      </c>
      <c r="AI186" s="7">
        <v>2</v>
      </c>
      <c r="AJ186" s="10">
        <v>21</v>
      </c>
      <c r="AK186" s="7">
        <v>0</v>
      </c>
      <c r="AL186" s="7">
        <v>0</v>
      </c>
      <c r="AM186" s="7">
        <v>1</v>
      </c>
      <c r="AN186" s="11">
        <v>0.5</v>
      </c>
      <c r="AO186" s="11">
        <v>0.5</v>
      </c>
      <c r="AP186" s="7">
        <v>1</v>
      </c>
      <c r="AQ186" s="7">
        <v>0</v>
      </c>
      <c r="AR186" s="7">
        <v>3</v>
      </c>
      <c r="AS186" s="7">
        <v>0</v>
      </c>
      <c r="AT186" s="7">
        <v>0</v>
      </c>
      <c r="AU186" s="7">
        <v>0</v>
      </c>
      <c r="AV186" s="7">
        <v>0</v>
      </c>
      <c r="AW186" s="7">
        <v>1</v>
      </c>
      <c r="AX186" s="7">
        <v>1</v>
      </c>
      <c r="AY186" s="7">
        <v>1</v>
      </c>
      <c r="AZ186" s="7">
        <v>14</v>
      </c>
      <c r="BA186" s="12">
        <v>12.9</v>
      </c>
      <c r="BB186" s="10">
        <v>0.01</v>
      </c>
      <c r="BC186" s="1">
        <v>0</v>
      </c>
      <c r="BD186" s="1">
        <v>5.1999999999999998E-2</v>
      </c>
      <c r="BE186" s="2">
        <f t="shared" si="2"/>
        <v>12.962</v>
      </c>
      <c r="BF186">
        <f>LOG(Tabelle13[[#This Row],[ico_duration_days]])</f>
        <v>1.5440680443502757</v>
      </c>
    </row>
    <row r="187" spans="1:58" x14ac:dyDescent="0.2">
      <c r="A187" s="3" t="s">
        <v>464</v>
      </c>
      <c r="B187" s="3" t="s">
        <v>465</v>
      </c>
      <c r="C187" s="4"/>
      <c r="D187" s="5"/>
      <c r="E187" s="6"/>
      <c r="F187" s="6"/>
      <c r="G187" s="7">
        <v>0</v>
      </c>
      <c r="H187" s="7">
        <v>1</v>
      </c>
      <c r="I187" s="7">
        <v>0</v>
      </c>
      <c r="J187" s="7">
        <v>2016</v>
      </c>
      <c r="K187" s="7">
        <v>6</v>
      </c>
      <c r="L187" s="7">
        <v>310</v>
      </c>
      <c r="M187" s="8"/>
      <c r="N187" s="8"/>
      <c r="O187" s="6">
        <f>LOG(Tabelle13[[#This Row],[funds_raised_usd]])</f>
        <v>4.185485491734469</v>
      </c>
      <c r="P187" s="9">
        <v>15328</v>
      </c>
      <c r="Q187" s="7">
        <v>1</v>
      </c>
      <c r="R187" s="7">
        <v>0</v>
      </c>
      <c r="S187" s="7">
        <v>0</v>
      </c>
      <c r="T187" s="7">
        <v>0</v>
      </c>
      <c r="U187" s="7">
        <v>1</v>
      </c>
      <c r="V187" s="7">
        <v>0</v>
      </c>
      <c r="W187" s="7">
        <v>0</v>
      </c>
      <c r="X187" s="3">
        <v>0</v>
      </c>
      <c r="Y187" s="7">
        <v>1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2</v>
      </c>
      <c r="AG187" s="7">
        <v>2</v>
      </c>
      <c r="AH187" s="7">
        <v>2</v>
      </c>
      <c r="AI187" s="7">
        <v>4</v>
      </c>
      <c r="AJ187" s="10">
        <v>125</v>
      </c>
      <c r="AK187" s="7">
        <v>0</v>
      </c>
      <c r="AL187" s="7">
        <v>0</v>
      </c>
      <c r="AM187" s="7">
        <v>1</v>
      </c>
      <c r="AN187" s="11">
        <v>0.75</v>
      </c>
      <c r="AO187" s="11">
        <v>0.25</v>
      </c>
      <c r="AP187" s="7">
        <v>1</v>
      </c>
      <c r="AQ187" s="7">
        <v>1</v>
      </c>
      <c r="AR187" s="7">
        <v>0</v>
      </c>
      <c r="AS187" s="7">
        <v>0</v>
      </c>
      <c r="AT187" s="7">
        <v>0</v>
      </c>
      <c r="AU187" s="7"/>
      <c r="AV187" s="7"/>
      <c r="AW187" s="7"/>
      <c r="AX187" s="7">
        <v>1</v>
      </c>
      <c r="AY187" s="7">
        <v>0</v>
      </c>
      <c r="AZ187" s="7">
        <v>0</v>
      </c>
      <c r="BA187" s="12">
        <v>33.9</v>
      </c>
      <c r="BB187" s="10">
        <v>8.4700000000000006</v>
      </c>
      <c r="BC187" s="1">
        <v>0.91500000000000004</v>
      </c>
      <c r="BD187" s="1">
        <v>0</v>
      </c>
      <c r="BE187" s="2">
        <f t="shared" si="2"/>
        <v>43.284999999999997</v>
      </c>
      <c r="BF187">
        <f>LOG(Tabelle13[[#This Row],[ico_duration_days]])</f>
        <v>0.77815125038364363</v>
      </c>
    </row>
    <row r="188" spans="1:58" x14ac:dyDescent="0.2">
      <c r="A188" s="3" t="s">
        <v>467</v>
      </c>
      <c r="B188" s="3" t="s">
        <v>468</v>
      </c>
      <c r="C188" s="4">
        <v>1</v>
      </c>
      <c r="D188" s="5">
        <v>108281</v>
      </c>
      <c r="E188" s="6">
        <v>6.49</v>
      </c>
      <c r="F188" s="6">
        <v>0.28000000000000003</v>
      </c>
      <c r="G188" s="7">
        <v>0</v>
      </c>
      <c r="H188" s="7">
        <v>1</v>
      </c>
      <c r="I188" s="7">
        <v>0</v>
      </c>
      <c r="J188" s="7">
        <v>2016</v>
      </c>
      <c r="K188" s="7">
        <v>3</v>
      </c>
      <c r="L188" s="7">
        <v>517</v>
      </c>
      <c r="M188" s="8"/>
      <c r="N188" s="8"/>
      <c r="O188" s="6">
        <f>LOG(Tabelle13[[#This Row],[funds_raised_usd]])</f>
        <v>4.1685858655364099</v>
      </c>
      <c r="P188" s="9">
        <v>14743</v>
      </c>
      <c r="Q188" s="7">
        <v>1</v>
      </c>
      <c r="R188" s="7">
        <v>0</v>
      </c>
      <c r="S188" s="7">
        <v>0</v>
      </c>
      <c r="T188" s="7">
        <v>0</v>
      </c>
      <c r="U188" s="7">
        <v>1</v>
      </c>
      <c r="V188" s="7">
        <v>0</v>
      </c>
      <c r="W188" s="7">
        <v>0</v>
      </c>
      <c r="X188" s="3">
        <v>0</v>
      </c>
      <c r="Y188" s="7">
        <v>1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10">
        <v>0</v>
      </c>
      <c r="AK188" s="7">
        <v>0</v>
      </c>
      <c r="AL188" s="7">
        <v>0</v>
      </c>
      <c r="AM188" s="7">
        <v>0</v>
      </c>
      <c r="AN188" s="11">
        <v>0</v>
      </c>
      <c r="AO188" s="11">
        <v>0</v>
      </c>
      <c r="AP188" s="7">
        <v>0</v>
      </c>
      <c r="AQ188" s="7">
        <v>0</v>
      </c>
      <c r="AR188" s="7">
        <v>0</v>
      </c>
      <c r="AS188" s="7">
        <v>0</v>
      </c>
      <c r="AT188" s="7">
        <v>0</v>
      </c>
      <c r="AU188" s="7"/>
      <c r="AV188" s="7"/>
      <c r="AW188" s="7"/>
      <c r="AX188" s="7">
        <v>1</v>
      </c>
      <c r="AY188" s="7">
        <v>0</v>
      </c>
      <c r="AZ188" s="7">
        <v>0</v>
      </c>
      <c r="BA188" s="12">
        <v>134.69999999999999</v>
      </c>
      <c r="BB188" s="10">
        <v>0</v>
      </c>
      <c r="BC188" s="1">
        <v>0.56999999999999995</v>
      </c>
      <c r="BD188" s="1">
        <v>0</v>
      </c>
      <c r="BE188" s="2">
        <f t="shared" si="2"/>
        <v>135.26999999999998</v>
      </c>
      <c r="BF188">
        <f>LOG(Tabelle13[[#This Row],[ico_duration_days]])</f>
        <v>0.47712125471966244</v>
      </c>
    </row>
    <row r="189" spans="1:58" x14ac:dyDescent="0.2">
      <c r="A189" s="3" t="s">
        <v>471</v>
      </c>
      <c r="B189" s="3" t="s">
        <v>472</v>
      </c>
      <c r="C189" s="4">
        <v>0</v>
      </c>
      <c r="D189" s="5">
        <v>0</v>
      </c>
      <c r="E189" s="6">
        <v>0</v>
      </c>
      <c r="F189" s="6">
        <v>0</v>
      </c>
      <c r="G189" s="7">
        <v>0</v>
      </c>
      <c r="H189" s="7">
        <v>1</v>
      </c>
      <c r="I189" s="7">
        <v>0</v>
      </c>
      <c r="J189" s="7">
        <v>2016</v>
      </c>
      <c r="K189" s="7">
        <v>7</v>
      </c>
      <c r="L189" s="7">
        <v>336</v>
      </c>
      <c r="M189" s="8"/>
      <c r="N189" s="8"/>
      <c r="O189" s="6">
        <f>LOG(Tabelle13[[#This Row],[funds_raised_usd]])</f>
        <v>4.1594468733874699</v>
      </c>
      <c r="P189" s="9">
        <v>14436</v>
      </c>
      <c r="Q189" s="7">
        <v>1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3">
        <v>1</v>
      </c>
      <c r="Y189" s="7">
        <v>1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0</v>
      </c>
      <c r="AJ189" s="10">
        <v>0</v>
      </c>
      <c r="AK189" s="7">
        <v>0</v>
      </c>
      <c r="AL189" s="7">
        <v>0</v>
      </c>
      <c r="AM189" s="7">
        <v>0</v>
      </c>
      <c r="AN189" s="11">
        <v>0</v>
      </c>
      <c r="AO189" s="11">
        <v>0</v>
      </c>
      <c r="AP189" s="7">
        <v>0</v>
      </c>
      <c r="AQ189" s="7">
        <v>0</v>
      </c>
      <c r="AR189" s="7">
        <v>0</v>
      </c>
      <c r="AS189" s="7">
        <v>0</v>
      </c>
      <c r="AT189" s="7">
        <v>0</v>
      </c>
      <c r="AU189" s="7"/>
      <c r="AV189" s="7"/>
      <c r="AW189" s="7"/>
      <c r="AX189" s="7">
        <v>1</v>
      </c>
      <c r="AY189" s="7">
        <v>0</v>
      </c>
      <c r="AZ189" s="7">
        <v>0</v>
      </c>
      <c r="BA189" s="12">
        <v>19</v>
      </c>
      <c r="BB189" s="10">
        <v>0</v>
      </c>
      <c r="BC189" s="1">
        <v>0</v>
      </c>
      <c r="BD189" s="1">
        <v>0</v>
      </c>
      <c r="BE189" s="2">
        <f t="shared" si="2"/>
        <v>19</v>
      </c>
      <c r="BF189">
        <f>LOG(Tabelle13[[#This Row],[ico_duration_days]])</f>
        <v>0.84509804001425681</v>
      </c>
    </row>
    <row r="190" spans="1:58" x14ac:dyDescent="0.2">
      <c r="A190" s="3" t="s">
        <v>475</v>
      </c>
      <c r="B190" s="3" t="s">
        <v>476</v>
      </c>
      <c r="C190" s="4">
        <v>0.28570000000000001</v>
      </c>
      <c r="D190" s="5"/>
      <c r="E190" s="6">
        <v>1.23</v>
      </c>
      <c r="F190" s="6">
        <v>7.0000000000000007E-2</v>
      </c>
      <c r="G190" s="7">
        <v>0</v>
      </c>
      <c r="H190" s="7">
        <v>1</v>
      </c>
      <c r="I190" s="7">
        <v>0</v>
      </c>
      <c r="J190" s="7">
        <v>2016</v>
      </c>
      <c r="K190" s="7">
        <v>3</v>
      </c>
      <c r="L190" s="7">
        <v>287</v>
      </c>
      <c r="M190" s="8"/>
      <c r="N190" s="8"/>
      <c r="O190" s="6">
        <f>LOG(Tabelle13[[#This Row],[funds_raised_usd]])</f>
        <v>4.1248301494138593</v>
      </c>
      <c r="P190" s="9">
        <v>13330</v>
      </c>
      <c r="Q190" s="7">
        <v>1</v>
      </c>
      <c r="R190" s="7">
        <v>0</v>
      </c>
      <c r="S190" s="7">
        <v>0</v>
      </c>
      <c r="T190" s="7">
        <v>0</v>
      </c>
      <c r="U190" s="7">
        <v>1</v>
      </c>
      <c r="V190" s="7">
        <v>0</v>
      </c>
      <c r="W190" s="7">
        <v>0</v>
      </c>
      <c r="X190" s="3">
        <v>0</v>
      </c>
      <c r="Y190" s="7">
        <v>1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10">
        <v>0</v>
      </c>
      <c r="AK190" s="7">
        <v>0</v>
      </c>
      <c r="AL190" s="7">
        <v>0</v>
      </c>
      <c r="AM190" s="7">
        <v>0</v>
      </c>
      <c r="AN190" s="11">
        <v>0</v>
      </c>
      <c r="AO190" s="11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7"/>
      <c r="AV190" s="7"/>
      <c r="AW190" s="7"/>
      <c r="AX190" s="7"/>
      <c r="AY190" s="7">
        <v>0</v>
      </c>
      <c r="AZ190" s="7">
        <v>0</v>
      </c>
      <c r="BA190" s="12">
        <v>9.8000000000000007</v>
      </c>
      <c r="BB190" s="10">
        <v>0.11</v>
      </c>
      <c r="BC190" s="1">
        <v>0</v>
      </c>
      <c r="BD190" s="1">
        <v>0</v>
      </c>
      <c r="BE190" s="2">
        <f t="shared" si="2"/>
        <v>9.91</v>
      </c>
      <c r="BF190">
        <f>LOG(Tabelle13[[#This Row],[ico_duration_days]])</f>
        <v>0.47712125471966244</v>
      </c>
    </row>
    <row r="191" spans="1:58" x14ac:dyDescent="0.2">
      <c r="A191" s="3" t="s">
        <v>481</v>
      </c>
      <c r="B191" s="3" t="s">
        <v>482</v>
      </c>
      <c r="C191" s="4">
        <v>0</v>
      </c>
      <c r="D191" s="5">
        <v>0</v>
      </c>
      <c r="E191" s="6">
        <v>0</v>
      </c>
      <c r="F191" s="6">
        <v>0</v>
      </c>
      <c r="G191" s="7">
        <v>0</v>
      </c>
      <c r="H191" s="7">
        <v>1</v>
      </c>
      <c r="I191" s="7">
        <v>0</v>
      </c>
      <c r="J191" s="7">
        <v>2016</v>
      </c>
      <c r="K191" s="7">
        <v>7</v>
      </c>
      <c r="L191" s="7">
        <v>518</v>
      </c>
      <c r="M191" s="8"/>
      <c r="N191" s="8"/>
      <c r="O191" s="6">
        <f>LOG(Tabelle13[[#This Row],[funds_raised_usd]])</f>
        <v>4.0809149588566251</v>
      </c>
      <c r="P191" s="9">
        <v>12048</v>
      </c>
      <c r="Q191" s="7">
        <v>1</v>
      </c>
      <c r="R191" s="7">
        <v>0</v>
      </c>
      <c r="S191" s="7">
        <v>0</v>
      </c>
      <c r="T191" s="7">
        <v>0</v>
      </c>
      <c r="U191" s="7">
        <v>1</v>
      </c>
      <c r="V191" s="7">
        <v>0</v>
      </c>
      <c r="W191" s="7">
        <v>0</v>
      </c>
      <c r="X191" s="3">
        <v>0</v>
      </c>
      <c r="Y191" s="7">
        <v>1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10">
        <v>0</v>
      </c>
      <c r="AK191" s="7">
        <v>0</v>
      </c>
      <c r="AL191" s="7">
        <v>0</v>
      </c>
      <c r="AM191" s="7">
        <v>0</v>
      </c>
      <c r="AN191" s="11">
        <v>0</v>
      </c>
      <c r="AO191" s="11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7"/>
      <c r="AV191" s="7"/>
      <c r="AW191" s="7"/>
      <c r="AX191" s="7"/>
      <c r="AY191" s="7">
        <v>0</v>
      </c>
      <c r="AZ191" s="7">
        <v>0</v>
      </c>
      <c r="BA191" s="12">
        <v>0</v>
      </c>
      <c r="BB191" s="10">
        <v>0</v>
      </c>
      <c r="BC191" s="1">
        <v>0.123</v>
      </c>
      <c r="BD191" s="1">
        <v>0.151</v>
      </c>
      <c r="BE191" s="2">
        <f t="shared" si="2"/>
        <v>0.27400000000000002</v>
      </c>
      <c r="BF191">
        <f>LOG(Tabelle13[[#This Row],[ico_duration_days]])</f>
        <v>0.84509804001425681</v>
      </c>
    </row>
    <row r="192" spans="1:58" x14ac:dyDescent="0.2">
      <c r="A192" s="3" t="s">
        <v>483</v>
      </c>
      <c r="B192" s="3" t="s">
        <v>484</v>
      </c>
      <c r="C192" s="4">
        <v>0</v>
      </c>
      <c r="D192" s="5">
        <v>0</v>
      </c>
      <c r="E192" s="6">
        <v>0</v>
      </c>
      <c r="F192" s="6">
        <v>0</v>
      </c>
      <c r="G192" s="7">
        <v>0</v>
      </c>
      <c r="H192" s="7">
        <v>1</v>
      </c>
      <c r="I192" s="7">
        <v>0</v>
      </c>
      <c r="J192" s="7">
        <v>2016</v>
      </c>
      <c r="K192" s="7">
        <v>2</v>
      </c>
      <c r="L192" s="7">
        <v>517</v>
      </c>
      <c r="M192" s="8"/>
      <c r="N192" s="8"/>
      <c r="O192" s="6">
        <f>LOG(Tabelle13[[#This Row],[funds_raised_usd]])</f>
        <v>4.0716611234417881</v>
      </c>
      <c r="P192" s="9">
        <v>11794</v>
      </c>
      <c r="Q192" s="7">
        <v>1</v>
      </c>
      <c r="R192" s="7">
        <v>0</v>
      </c>
      <c r="S192" s="7">
        <v>1</v>
      </c>
      <c r="T192" s="7">
        <v>0</v>
      </c>
      <c r="U192" s="7">
        <v>0</v>
      </c>
      <c r="V192" s="7">
        <v>0</v>
      </c>
      <c r="W192" s="7">
        <v>0</v>
      </c>
      <c r="X192" s="3">
        <v>0</v>
      </c>
      <c r="Y192" s="7">
        <v>1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10">
        <v>0</v>
      </c>
      <c r="AK192" s="7">
        <v>0</v>
      </c>
      <c r="AL192" s="7">
        <v>0</v>
      </c>
      <c r="AM192" s="7">
        <v>0</v>
      </c>
      <c r="AN192" s="11">
        <v>0</v>
      </c>
      <c r="AO192" s="11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7"/>
      <c r="AV192" s="7"/>
      <c r="AW192" s="7"/>
      <c r="AX192" s="7"/>
      <c r="AY192" s="7">
        <v>0</v>
      </c>
      <c r="AZ192" s="7">
        <v>0</v>
      </c>
      <c r="BA192" s="12">
        <v>7.9</v>
      </c>
      <c r="BB192" s="10">
        <v>0</v>
      </c>
      <c r="BC192" s="1">
        <v>0.747</v>
      </c>
      <c r="BD192" s="1">
        <v>0</v>
      </c>
      <c r="BE192" s="2">
        <f t="shared" si="2"/>
        <v>8.6470000000000002</v>
      </c>
      <c r="BF192">
        <f>LOG(Tabelle13[[#This Row],[ico_duration_days]])</f>
        <v>0.3010299956639812</v>
      </c>
    </row>
    <row r="193" spans="1:58" x14ac:dyDescent="0.2">
      <c r="A193" s="3" t="s">
        <v>498</v>
      </c>
      <c r="B193" s="3" t="s">
        <v>499</v>
      </c>
      <c r="C193" s="4">
        <v>0</v>
      </c>
      <c r="D193" s="5">
        <v>0</v>
      </c>
      <c r="E193" s="6">
        <v>0</v>
      </c>
      <c r="F193" s="6">
        <v>0</v>
      </c>
      <c r="G193" s="7">
        <v>0</v>
      </c>
      <c r="H193" s="7">
        <v>1</v>
      </c>
      <c r="I193" s="7">
        <v>0</v>
      </c>
      <c r="J193" s="7">
        <v>2016</v>
      </c>
      <c r="K193" s="7">
        <v>2</v>
      </c>
      <c r="L193" s="7">
        <v>547</v>
      </c>
      <c r="M193" s="8"/>
      <c r="N193" s="8"/>
      <c r="O193" s="6">
        <f>LOG(Tabelle13[[#This Row],[funds_raised_usd]])</f>
        <v>3.8741918046790711</v>
      </c>
      <c r="P193" s="9">
        <v>7485</v>
      </c>
      <c r="Q193" s="7">
        <v>1</v>
      </c>
      <c r="R193" s="7">
        <v>0</v>
      </c>
      <c r="S193" s="7">
        <v>0</v>
      </c>
      <c r="T193" s="7">
        <v>0</v>
      </c>
      <c r="U193" s="7">
        <v>1</v>
      </c>
      <c r="V193" s="7">
        <v>0</v>
      </c>
      <c r="W193" s="7">
        <v>0</v>
      </c>
      <c r="X193" s="3">
        <v>0</v>
      </c>
      <c r="Y193" s="7">
        <v>1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10">
        <v>0</v>
      </c>
      <c r="AK193" s="7">
        <v>0</v>
      </c>
      <c r="AL193" s="7">
        <v>0</v>
      </c>
      <c r="AM193" s="7">
        <v>0</v>
      </c>
      <c r="AN193" s="11">
        <v>0</v>
      </c>
      <c r="AO193" s="11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7"/>
      <c r="AV193" s="7"/>
      <c r="AW193" s="7"/>
      <c r="AX193" s="7">
        <v>1</v>
      </c>
      <c r="AY193" s="7">
        <v>0</v>
      </c>
      <c r="AZ193" s="7">
        <v>0</v>
      </c>
      <c r="BA193" s="12">
        <v>21.5</v>
      </c>
      <c r="BB193" s="10">
        <v>0.44</v>
      </c>
      <c r="BC193" s="1">
        <v>1.446</v>
      </c>
      <c r="BD193" s="1">
        <v>0</v>
      </c>
      <c r="BE193" s="2">
        <f t="shared" si="2"/>
        <v>23.386000000000003</v>
      </c>
      <c r="BF193">
        <f>LOG(Tabelle13[[#This Row],[ico_duration_days]])</f>
        <v>0.3010299956639812</v>
      </c>
    </row>
    <row r="194" spans="1:58" x14ac:dyDescent="0.2">
      <c r="A194" s="3" t="s">
        <v>500</v>
      </c>
      <c r="B194" s="3" t="s">
        <v>500</v>
      </c>
      <c r="C194" s="4">
        <v>0.45</v>
      </c>
      <c r="D194" s="5">
        <v>14813</v>
      </c>
      <c r="E194" s="6">
        <v>2</v>
      </c>
      <c r="F194" s="6">
        <v>0.12</v>
      </c>
      <c r="G194" s="7">
        <v>0</v>
      </c>
      <c r="H194" s="7">
        <v>1</v>
      </c>
      <c r="I194" s="7">
        <v>0</v>
      </c>
      <c r="J194" s="7">
        <v>2016</v>
      </c>
      <c r="K194" s="7">
        <v>4</v>
      </c>
      <c r="L194" s="7">
        <v>304</v>
      </c>
      <c r="M194" s="8"/>
      <c r="N194" s="8"/>
      <c r="O194" s="6">
        <f>LOG(Tabelle13[[#This Row],[funds_raised_usd]])</f>
        <v>3.8685268867682039</v>
      </c>
      <c r="P194" s="9">
        <v>7388</v>
      </c>
      <c r="Q194" s="7">
        <v>1</v>
      </c>
      <c r="R194" s="7">
        <v>0</v>
      </c>
      <c r="S194" s="7">
        <v>0</v>
      </c>
      <c r="T194" s="7">
        <v>0</v>
      </c>
      <c r="U194" s="7">
        <v>1</v>
      </c>
      <c r="V194" s="7">
        <v>0</v>
      </c>
      <c r="W194" s="7">
        <v>0</v>
      </c>
      <c r="X194" s="3">
        <v>0</v>
      </c>
      <c r="Y194" s="7">
        <v>1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10">
        <v>0</v>
      </c>
      <c r="AK194" s="7">
        <v>0</v>
      </c>
      <c r="AL194" s="7">
        <v>0</v>
      </c>
      <c r="AM194" s="7">
        <v>0</v>
      </c>
      <c r="AN194" s="11">
        <v>0</v>
      </c>
      <c r="AO194" s="11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7"/>
      <c r="AV194" s="7"/>
      <c r="AW194" s="7"/>
      <c r="AX194" s="7"/>
      <c r="AY194" s="7">
        <v>0</v>
      </c>
      <c r="AZ194" s="7">
        <v>0</v>
      </c>
      <c r="BA194" s="12">
        <v>16.5</v>
      </c>
      <c r="BB194" s="10">
        <v>0</v>
      </c>
      <c r="BC194" s="1">
        <v>1.7999999999999999E-2</v>
      </c>
      <c r="BD194" s="1">
        <v>1E-3</v>
      </c>
      <c r="BE194" s="2">
        <f t="shared" si="2"/>
        <v>16.519000000000002</v>
      </c>
      <c r="BF194">
        <f>LOG(Tabelle13[[#This Row],[ico_duration_days]])</f>
        <v>0.6020599913279624</v>
      </c>
    </row>
    <row r="195" spans="1:58" x14ac:dyDescent="0.2">
      <c r="A195" s="3" t="s">
        <v>514</v>
      </c>
      <c r="B195" s="3" t="s">
        <v>515</v>
      </c>
      <c r="C195" s="4"/>
      <c r="D195" s="5"/>
      <c r="E195" s="6"/>
      <c r="F195" s="6"/>
      <c r="G195" s="7">
        <v>0</v>
      </c>
      <c r="H195" s="7">
        <v>1</v>
      </c>
      <c r="I195" s="7">
        <v>0</v>
      </c>
      <c r="J195" s="7">
        <v>2016</v>
      </c>
      <c r="K195" s="7">
        <v>30</v>
      </c>
      <c r="L195" s="7">
        <v>226</v>
      </c>
      <c r="M195" s="8"/>
      <c r="N195" s="8">
        <v>0.05</v>
      </c>
      <c r="O195" s="6">
        <f>LOG(Tabelle13[[#This Row],[funds_raised_usd]])</f>
        <v>3.7558748556724915</v>
      </c>
      <c r="P195" s="9">
        <v>5700</v>
      </c>
      <c r="Q195" s="7">
        <v>0</v>
      </c>
      <c r="R195" s="7">
        <v>0</v>
      </c>
      <c r="S195" s="7">
        <v>0</v>
      </c>
      <c r="T195" s="7">
        <v>0</v>
      </c>
      <c r="U195" s="7">
        <v>1</v>
      </c>
      <c r="V195" s="7">
        <v>0</v>
      </c>
      <c r="W195" s="7">
        <v>0</v>
      </c>
      <c r="X195" s="3">
        <v>0</v>
      </c>
      <c r="Y195" s="7">
        <v>1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1</v>
      </c>
      <c r="AG195" s="7">
        <v>1</v>
      </c>
      <c r="AH195" s="7">
        <v>0</v>
      </c>
      <c r="AI195" s="7">
        <v>0</v>
      </c>
      <c r="AJ195" s="10">
        <v>0</v>
      </c>
      <c r="AK195" s="7">
        <v>0</v>
      </c>
      <c r="AL195" s="7">
        <v>0</v>
      </c>
      <c r="AM195" s="7">
        <v>0</v>
      </c>
      <c r="AN195" s="11">
        <v>0</v>
      </c>
      <c r="AO195" s="11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7">
        <v>1</v>
      </c>
      <c r="AV195" s="7">
        <v>0</v>
      </c>
      <c r="AW195" s="7">
        <v>0</v>
      </c>
      <c r="AX195" s="7">
        <v>1</v>
      </c>
      <c r="AY195" s="7">
        <v>0</v>
      </c>
      <c r="AZ195" s="7">
        <v>0</v>
      </c>
      <c r="BA195" s="12">
        <v>17.2</v>
      </c>
      <c r="BB195" s="10">
        <v>1.99</v>
      </c>
      <c r="BC195" s="1">
        <v>0</v>
      </c>
      <c r="BD195" s="1">
        <v>0</v>
      </c>
      <c r="BE195" s="2">
        <f t="shared" ref="BE195:BE258" si="3">SUM(BA195:BD195)</f>
        <v>19.189999999999998</v>
      </c>
      <c r="BF195">
        <f>LOG(Tabelle13[[#This Row],[ico_duration_days]])</f>
        <v>1.4771212547196624</v>
      </c>
    </row>
    <row r="196" spans="1:58" x14ac:dyDescent="0.2">
      <c r="A196" s="3" t="s">
        <v>523</v>
      </c>
      <c r="B196" s="3" t="s">
        <v>524</v>
      </c>
      <c r="C196" s="4">
        <v>0</v>
      </c>
      <c r="D196" s="5">
        <v>0</v>
      </c>
      <c r="E196" s="6">
        <v>0</v>
      </c>
      <c r="F196" s="6">
        <v>0</v>
      </c>
      <c r="G196" s="7">
        <v>0</v>
      </c>
      <c r="H196" s="7">
        <v>1</v>
      </c>
      <c r="I196" s="7">
        <v>0</v>
      </c>
      <c r="J196" s="7">
        <v>2016</v>
      </c>
      <c r="K196" s="7">
        <v>2</v>
      </c>
      <c r="L196" s="7">
        <v>533</v>
      </c>
      <c r="M196" s="8"/>
      <c r="N196" s="8"/>
      <c r="O196" s="6">
        <f>LOG(Tabelle13[[#This Row],[funds_raised_usd]])</f>
        <v>3.6977522741677546</v>
      </c>
      <c r="P196" s="9">
        <v>4986</v>
      </c>
      <c r="Q196" s="7">
        <v>1</v>
      </c>
      <c r="R196" s="7">
        <v>0</v>
      </c>
      <c r="S196" s="7">
        <v>0</v>
      </c>
      <c r="T196" s="7">
        <v>0</v>
      </c>
      <c r="U196" s="7">
        <v>1</v>
      </c>
      <c r="V196" s="7">
        <v>0</v>
      </c>
      <c r="W196" s="7">
        <v>0</v>
      </c>
      <c r="X196" s="3">
        <v>0</v>
      </c>
      <c r="Y196" s="7">
        <v>1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10">
        <v>0</v>
      </c>
      <c r="AK196" s="7">
        <v>0</v>
      </c>
      <c r="AL196" s="7">
        <v>0</v>
      </c>
      <c r="AM196" s="7">
        <v>0</v>
      </c>
      <c r="AN196" s="11">
        <v>0</v>
      </c>
      <c r="AO196" s="11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0</v>
      </c>
      <c r="AU196" s="7"/>
      <c r="AV196" s="7"/>
      <c r="AW196" s="7"/>
      <c r="AX196" s="7"/>
      <c r="AY196" s="7">
        <v>0</v>
      </c>
      <c r="AZ196" s="7">
        <v>0</v>
      </c>
      <c r="BA196" s="12">
        <v>6.2</v>
      </c>
      <c r="BB196" s="10">
        <v>0</v>
      </c>
      <c r="BC196" s="1">
        <v>0</v>
      </c>
      <c r="BD196" s="1">
        <v>0</v>
      </c>
      <c r="BE196" s="2">
        <f t="shared" si="3"/>
        <v>6.2</v>
      </c>
      <c r="BF196">
        <f>LOG(Tabelle13[[#This Row],[ico_duration_days]])</f>
        <v>0.3010299956639812</v>
      </c>
    </row>
    <row r="197" spans="1:58" x14ac:dyDescent="0.2">
      <c r="A197" s="3" t="s">
        <v>531</v>
      </c>
      <c r="B197" s="3" t="s">
        <v>532</v>
      </c>
      <c r="C197" s="4">
        <v>0</v>
      </c>
      <c r="D197" s="5">
        <v>0</v>
      </c>
      <c r="E197" s="6">
        <v>0</v>
      </c>
      <c r="F197" s="6">
        <v>0</v>
      </c>
      <c r="G197" s="7">
        <v>0</v>
      </c>
      <c r="H197" s="7">
        <v>1</v>
      </c>
      <c r="I197" s="7">
        <v>0</v>
      </c>
      <c r="J197" s="7">
        <v>2016</v>
      </c>
      <c r="K197" s="7">
        <v>2</v>
      </c>
      <c r="L197" s="7">
        <v>545</v>
      </c>
      <c r="M197" s="8"/>
      <c r="N197" s="8"/>
      <c r="O197" s="6">
        <f>LOG(Tabelle13[[#This Row],[funds_raised_usd]])</f>
        <v>3.6466977312993345</v>
      </c>
      <c r="P197" s="9">
        <v>4433</v>
      </c>
      <c r="Q197" s="7">
        <v>1</v>
      </c>
      <c r="R197" s="7">
        <v>0</v>
      </c>
      <c r="S197" s="7">
        <v>0</v>
      </c>
      <c r="T197" s="7">
        <v>0</v>
      </c>
      <c r="U197" s="7">
        <v>1</v>
      </c>
      <c r="V197" s="7">
        <v>0</v>
      </c>
      <c r="W197" s="7">
        <v>0</v>
      </c>
      <c r="X197" s="3">
        <v>0</v>
      </c>
      <c r="Y197" s="7">
        <v>1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10">
        <v>0</v>
      </c>
      <c r="AK197" s="7">
        <v>0</v>
      </c>
      <c r="AL197" s="7">
        <v>0</v>
      </c>
      <c r="AM197" s="7">
        <v>0</v>
      </c>
      <c r="AN197" s="11">
        <v>0</v>
      </c>
      <c r="AO197" s="11">
        <v>0</v>
      </c>
      <c r="AP197" s="7">
        <v>0</v>
      </c>
      <c r="AQ197" s="7">
        <v>0</v>
      </c>
      <c r="AR197" s="7">
        <v>0</v>
      </c>
      <c r="AS197" s="7">
        <v>0</v>
      </c>
      <c r="AT197" s="7">
        <v>0</v>
      </c>
      <c r="AU197" s="7"/>
      <c r="AV197" s="7"/>
      <c r="AW197" s="7"/>
      <c r="AX197" s="7"/>
      <c r="AY197" s="7">
        <v>0</v>
      </c>
      <c r="AZ197" s="7">
        <v>0</v>
      </c>
      <c r="BA197" s="12">
        <v>13.7</v>
      </c>
      <c r="BB197" s="10">
        <v>0</v>
      </c>
      <c r="BC197" s="1">
        <v>0</v>
      </c>
      <c r="BD197" s="1">
        <v>0</v>
      </c>
      <c r="BE197" s="2">
        <f t="shared" si="3"/>
        <v>13.7</v>
      </c>
      <c r="BF197">
        <f>LOG(Tabelle13[[#This Row],[ico_duration_days]])</f>
        <v>0.3010299956639812</v>
      </c>
    </row>
    <row r="198" spans="1:58" x14ac:dyDescent="0.2">
      <c r="A198" s="3" t="s">
        <v>551</v>
      </c>
      <c r="B198" s="3" t="s">
        <v>552</v>
      </c>
      <c r="C198" s="4">
        <v>1</v>
      </c>
      <c r="D198" s="5">
        <v>8366</v>
      </c>
      <c r="E198" s="6">
        <v>4.66</v>
      </c>
      <c r="F198" s="6">
        <v>0.28999999999999998</v>
      </c>
      <c r="G198" s="7">
        <v>0</v>
      </c>
      <c r="H198" s="7">
        <v>1</v>
      </c>
      <c r="I198" s="7">
        <v>0</v>
      </c>
      <c r="J198" s="7">
        <v>2016</v>
      </c>
      <c r="K198" s="7">
        <v>2</v>
      </c>
      <c r="L198" s="7">
        <v>418</v>
      </c>
      <c r="M198" s="8"/>
      <c r="N198" s="8"/>
      <c r="O198" s="6">
        <f>LOG(Tabelle13[[#This Row],[funds_raised_usd]])</f>
        <v>3.4674601095072637</v>
      </c>
      <c r="P198" s="9">
        <v>2934</v>
      </c>
      <c r="Q198" s="7">
        <v>1</v>
      </c>
      <c r="R198" s="7">
        <v>0</v>
      </c>
      <c r="S198" s="7">
        <v>0</v>
      </c>
      <c r="T198" s="7">
        <v>0</v>
      </c>
      <c r="U198" s="7">
        <v>1</v>
      </c>
      <c r="V198" s="7">
        <v>0</v>
      </c>
      <c r="W198" s="7">
        <v>0</v>
      </c>
      <c r="X198" s="3">
        <v>0</v>
      </c>
      <c r="Y198" s="7">
        <v>1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10">
        <v>0</v>
      </c>
      <c r="AK198" s="7">
        <v>0</v>
      </c>
      <c r="AL198" s="7">
        <v>0</v>
      </c>
      <c r="AM198" s="7">
        <v>0</v>
      </c>
      <c r="AN198" s="11">
        <v>0</v>
      </c>
      <c r="AO198" s="11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7"/>
      <c r="AV198" s="7"/>
      <c r="AW198" s="7"/>
      <c r="AX198" s="7"/>
      <c r="AY198" s="7">
        <v>0</v>
      </c>
      <c r="AZ198" s="7">
        <v>0</v>
      </c>
      <c r="BA198" s="12">
        <v>18.7</v>
      </c>
      <c r="BB198" s="10">
        <v>0</v>
      </c>
      <c r="BC198" s="1">
        <v>0</v>
      </c>
      <c r="BD198" s="1">
        <v>3.0000000000000001E-3</v>
      </c>
      <c r="BE198" s="2">
        <f t="shared" si="3"/>
        <v>18.702999999999999</v>
      </c>
      <c r="BF198">
        <f>LOG(Tabelle13[[#This Row],[ico_duration_days]])</f>
        <v>0.3010299956639812</v>
      </c>
    </row>
    <row r="199" spans="1:58" x14ac:dyDescent="0.2">
      <c r="A199" s="3" t="s">
        <v>584</v>
      </c>
      <c r="B199" s="3" t="s">
        <v>54</v>
      </c>
      <c r="C199" s="4"/>
      <c r="D199" s="5">
        <v>0</v>
      </c>
      <c r="E199" s="6">
        <v>0</v>
      </c>
      <c r="F199" s="6">
        <v>0</v>
      </c>
      <c r="G199" s="7">
        <v>0</v>
      </c>
      <c r="H199" s="7">
        <v>1</v>
      </c>
      <c r="I199" s="7">
        <v>0</v>
      </c>
      <c r="J199" s="7">
        <v>2016</v>
      </c>
      <c r="K199" s="7">
        <v>183</v>
      </c>
      <c r="L199" s="7">
        <v>219</v>
      </c>
      <c r="M199" s="8"/>
      <c r="N199" s="8"/>
      <c r="O199" s="6">
        <f>LOG(Tabelle13[[#This Row],[funds_raised_usd]])</f>
        <v>1.3979400086720377</v>
      </c>
      <c r="P199" s="9">
        <v>25</v>
      </c>
      <c r="Q199" s="7">
        <v>1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3">
        <v>1</v>
      </c>
      <c r="Y199" s="7">
        <v>1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10">
        <v>0</v>
      </c>
      <c r="AK199" s="7">
        <v>0</v>
      </c>
      <c r="AL199" s="7">
        <v>0</v>
      </c>
      <c r="AM199" s="7">
        <v>0</v>
      </c>
      <c r="AN199" s="11">
        <v>0</v>
      </c>
      <c r="AO199" s="11">
        <v>0</v>
      </c>
      <c r="AP199" s="7">
        <v>0</v>
      </c>
      <c r="AQ199" s="7">
        <v>0</v>
      </c>
      <c r="AR199" s="7">
        <v>0</v>
      </c>
      <c r="AS199" s="7">
        <v>0</v>
      </c>
      <c r="AT199" s="7">
        <v>0</v>
      </c>
      <c r="AU199" s="7"/>
      <c r="AV199" s="7"/>
      <c r="AW199" s="7"/>
      <c r="AX199" s="7"/>
      <c r="AY199" s="7">
        <v>0</v>
      </c>
      <c r="AZ199" s="7">
        <v>0</v>
      </c>
      <c r="BA199" s="12">
        <v>2.2999999999999998</v>
      </c>
      <c r="BB199" s="10">
        <v>0</v>
      </c>
      <c r="BC199" s="1">
        <v>0</v>
      </c>
      <c r="BD199" s="1">
        <v>0</v>
      </c>
      <c r="BE199" s="2">
        <f t="shared" si="3"/>
        <v>2.2999999999999998</v>
      </c>
      <c r="BF199">
        <f>LOG(Tabelle13[[#This Row],[ico_duration_days]])</f>
        <v>2.2624510897304293</v>
      </c>
    </row>
    <row r="200" spans="1:58" x14ac:dyDescent="0.2">
      <c r="A200" s="3" t="s">
        <v>159</v>
      </c>
      <c r="B200" s="3" t="s">
        <v>160</v>
      </c>
      <c r="C200" s="4">
        <v>2.5078999999999998</v>
      </c>
      <c r="D200" s="5">
        <v>189813800</v>
      </c>
      <c r="E200" s="6">
        <v>28.72</v>
      </c>
      <c r="F200" s="6">
        <v>0.09</v>
      </c>
      <c r="G200" s="7">
        <v>1</v>
      </c>
      <c r="H200" s="7">
        <v>0</v>
      </c>
      <c r="I200" s="7">
        <v>0</v>
      </c>
      <c r="J200" s="7">
        <v>2015</v>
      </c>
      <c r="K200" s="7">
        <v>45</v>
      </c>
      <c r="L200" s="7">
        <v>672</v>
      </c>
      <c r="M200" s="8">
        <v>0.8</v>
      </c>
      <c r="N200" s="8">
        <v>0.2</v>
      </c>
      <c r="O200" s="6">
        <f>LOG(Tabelle13[[#This Row],[funds_raised_usd]])</f>
        <v>6.7207849810488227</v>
      </c>
      <c r="P200" s="9">
        <v>5257569</v>
      </c>
      <c r="Q200" s="7">
        <v>1</v>
      </c>
      <c r="R200" s="7">
        <v>1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3">
        <v>0</v>
      </c>
      <c r="Y200" s="7">
        <v>0</v>
      </c>
      <c r="Z200" s="7">
        <v>1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2</v>
      </c>
      <c r="AG200" s="7">
        <v>2</v>
      </c>
      <c r="AH200" s="7">
        <v>2</v>
      </c>
      <c r="AI200" s="7">
        <v>9</v>
      </c>
      <c r="AJ200" s="10">
        <v>293.77999999999997</v>
      </c>
      <c r="AK200" s="7">
        <v>0</v>
      </c>
      <c r="AL200" s="7">
        <v>0</v>
      </c>
      <c r="AM200" s="7">
        <v>1</v>
      </c>
      <c r="AN200" s="11">
        <v>0.66669999999999996</v>
      </c>
      <c r="AO200" s="11">
        <v>0.33329999999999999</v>
      </c>
      <c r="AP200" s="7">
        <v>1</v>
      </c>
      <c r="AQ200" s="7">
        <v>1</v>
      </c>
      <c r="AR200" s="7">
        <v>11</v>
      </c>
      <c r="AS200" s="7">
        <v>7</v>
      </c>
      <c r="AT200" s="7">
        <v>4</v>
      </c>
      <c r="AU200" s="7">
        <v>1</v>
      </c>
      <c r="AV200" s="7">
        <v>0</v>
      </c>
      <c r="AW200" s="7">
        <v>0</v>
      </c>
      <c r="AX200" s="7">
        <v>0</v>
      </c>
      <c r="AY200" s="7">
        <v>1</v>
      </c>
      <c r="AZ200" s="7">
        <v>40</v>
      </c>
      <c r="BA200" s="12">
        <v>86.2</v>
      </c>
      <c r="BB200" s="10">
        <v>26.71</v>
      </c>
      <c r="BC200" s="1">
        <v>0</v>
      </c>
      <c r="BD200" s="1">
        <v>6.0000000000000001E-3</v>
      </c>
      <c r="BE200" s="2">
        <f t="shared" si="3"/>
        <v>112.916</v>
      </c>
      <c r="BF200">
        <f>LOG(Tabelle13[[#This Row],[ico_duration_days]])</f>
        <v>1.6532125137753437</v>
      </c>
    </row>
    <row r="201" spans="1:58" x14ac:dyDescent="0.2">
      <c r="A201" s="3" t="s">
        <v>218</v>
      </c>
      <c r="B201" s="3" t="s">
        <v>219</v>
      </c>
      <c r="C201" s="4">
        <v>0.26700000000000002</v>
      </c>
      <c r="D201" s="5">
        <v>12182226</v>
      </c>
      <c r="E201" s="6">
        <v>1.62</v>
      </c>
      <c r="F201" s="6"/>
      <c r="G201" s="7">
        <v>1</v>
      </c>
      <c r="H201" s="7">
        <v>0</v>
      </c>
      <c r="I201" s="7">
        <v>0</v>
      </c>
      <c r="J201" s="7">
        <v>2015</v>
      </c>
      <c r="K201" s="7">
        <v>906</v>
      </c>
      <c r="L201" s="7">
        <v>0</v>
      </c>
      <c r="M201" s="8">
        <v>0.30280000000000001</v>
      </c>
      <c r="N201" s="8"/>
      <c r="O201" s="6">
        <f>LOG(Tabelle13[[#This Row],[funds_raised_usd]])</f>
        <v>6.33484363687423</v>
      </c>
      <c r="P201" s="9">
        <v>2161940</v>
      </c>
      <c r="Q201" s="7">
        <v>1</v>
      </c>
      <c r="R201" s="7">
        <v>0</v>
      </c>
      <c r="S201" s="7">
        <v>1</v>
      </c>
      <c r="T201" s="7">
        <v>0</v>
      </c>
      <c r="U201" s="7">
        <v>0</v>
      </c>
      <c r="V201" s="7">
        <v>0</v>
      </c>
      <c r="W201" s="7">
        <v>0</v>
      </c>
      <c r="X201" s="3">
        <v>0</v>
      </c>
      <c r="Y201" s="7">
        <v>1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1</v>
      </c>
      <c r="AG201" s="7">
        <v>1</v>
      </c>
      <c r="AH201" s="7">
        <v>0</v>
      </c>
      <c r="AI201" s="7">
        <v>0</v>
      </c>
      <c r="AJ201" s="10">
        <v>0</v>
      </c>
      <c r="AK201" s="7">
        <v>0</v>
      </c>
      <c r="AL201" s="7">
        <v>0</v>
      </c>
      <c r="AM201" s="7">
        <v>0</v>
      </c>
      <c r="AN201" s="11">
        <v>0</v>
      </c>
      <c r="AO201" s="11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7">
        <v>0</v>
      </c>
      <c r="AV201" s="7">
        <v>0</v>
      </c>
      <c r="AW201" s="7">
        <v>0</v>
      </c>
      <c r="AX201" s="7">
        <v>0</v>
      </c>
      <c r="AY201" s="7">
        <v>0</v>
      </c>
      <c r="AZ201" s="7">
        <v>0</v>
      </c>
      <c r="BA201" s="12">
        <v>218</v>
      </c>
      <c r="BB201" s="10">
        <v>2.74</v>
      </c>
      <c r="BC201" s="1">
        <v>0</v>
      </c>
      <c r="BD201" s="1">
        <v>0</v>
      </c>
      <c r="BE201" s="2">
        <f t="shared" si="3"/>
        <v>220.74</v>
      </c>
      <c r="BF201">
        <f>LOG(Tabelle13[[#This Row],[ico_duration_days]])</f>
        <v>2.9571281976768131</v>
      </c>
    </row>
    <row r="202" spans="1:58" x14ac:dyDescent="0.2">
      <c r="A202" s="3" t="s">
        <v>270</v>
      </c>
      <c r="B202" s="3" t="s">
        <v>271</v>
      </c>
      <c r="C202" s="4">
        <v>0</v>
      </c>
      <c r="D202" s="5">
        <v>0</v>
      </c>
      <c r="E202" s="6">
        <v>0</v>
      </c>
      <c r="F202" s="6"/>
      <c r="G202" s="7">
        <v>1</v>
      </c>
      <c r="H202" s="7">
        <v>0</v>
      </c>
      <c r="I202" s="7">
        <v>0</v>
      </c>
      <c r="J202" s="7">
        <v>2015</v>
      </c>
      <c r="K202" s="7">
        <v>3</v>
      </c>
      <c r="L202" s="7">
        <v>825</v>
      </c>
      <c r="M202" s="8"/>
      <c r="N202" s="8"/>
      <c r="O202" s="6">
        <f>LOG(Tabelle13[[#This Row],[funds_raised_usd]])</f>
        <v>5.921767605556929</v>
      </c>
      <c r="P202" s="9">
        <v>835156</v>
      </c>
      <c r="Q202" s="7">
        <v>1</v>
      </c>
      <c r="R202" s="7">
        <v>0</v>
      </c>
      <c r="S202" s="7">
        <v>0</v>
      </c>
      <c r="T202" s="7">
        <v>0</v>
      </c>
      <c r="U202" s="7">
        <v>1</v>
      </c>
      <c r="V202" s="7">
        <v>0</v>
      </c>
      <c r="W202" s="7">
        <v>0</v>
      </c>
      <c r="X202" s="3">
        <v>0</v>
      </c>
      <c r="Y202" s="7">
        <v>1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1</v>
      </c>
      <c r="AH202" s="7">
        <v>0</v>
      </c>
      <c r="AI202" s="7">
        <v>0</v>
      </c>
      <c r="AJ202" s="10">
        <v>0</v>
      </c>
      <c r="AK202" s="7">
        <v>0</v>
      </c>
      <c r="AL202" s="7">
        <v>0</v>
      </c>
      <c r="AM202" s="7">
        <v>0</v>
      </c>
      <c r="AN202" s="11">
        <v>0</v>
      </c>
      <c r="AO202" s="11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0</v>
      </c>
      <c r="AU202" s="7"/>
      <c r="AV202" s="7"/>
      <c r="AW202" s="7"/>
      <c r="AX202" s="7">
        <v>1</v>
      </c>
      <c r="AY202" s="7">
        <v>1</v>
      </c>
      <c r="AZ202" s="7">
        <v>51</v>
      </c>
      <c r="BA202" s="12">
        <v>188.7</v>
      </c>
      <c r="BB202" s="10">
        <v>1.45</v>
      </c>
      <c r="BC202" s="1">
        <v>0</v>
      </c>
      <c r="BD202" s="1">
        <v>0</v>
      </c>
      <c r="BE202" s="2">
        <f t="shared" si="3"/>
        <v>190.14999999999998</v>
      </c>
      <c r="BF202">
        <f>LOG(Tabelle13[[#This Row],[ico_duration_days]])</f>
        <v>0.47712125471966244</v>
      </c>
    </row>
    <row r="203" spans="1:58" x14ac:dyDescent="0.2">
      <c r="A203" s="3" t="s">
        <v>298</v>
      </c>
      <c r="B203" s="3" t="s">
        <v>299</v>
      </c>
      <c r="C203" s="4">
        <v>0</v>
      </c>
      <c r="D203" s="5">
        <v>0</v>
      </c>
      <c r="E203" s="6">
        <v>0.04</v>
      </c>
      <c r="F203" s="6"/>
      <c r="G203" s="7">
        <v>1</v>
      </c>
      <c r="H203" s="7">
        <v>0</v>
      </c>
      <c r="I203" s="7">
        <v>0</v>
      </c>
      <c r="J203" s="7">
        <v>2015</v>
      </c>
      <c r="K203" s="7">
        <v>24</v>
      </c>
      <c r="L203" s="7">
        <v>910</v>
      </c>
      <c r="M203" s="8"/>
      <c r="N203" s="8"/>
      <c r="O203" s="6">
        <f>LOG(Tabelle13[[#This Row],[funds_raised_usd]])</f>
        <v>5.7684634605206702</v>
      </c>
      <c r="P203" s="9">
        <v>586764</v>
      </c>
      <c r="Q203" s="7">
        <v>1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3">
        <v>1</v>
      </c>
      <c r="Y203" s="7">
        <v>0</v>
      </c>
      <c r="Z203" s="7">
        <v>0</v>
      </c>
      <c r="AA203" s="7">
        <v>0</v>
      </c>
      <c r="AB203" s="7">
        <v>0</v>
      </c>
      <c r="AC203" s="7">
        <v>1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0</v>
      </c>
      <c r="AJ203" s="10">
        <v>0</v>
      </c>
      <c r="AK203" s="7">
        <v>0</v>
      </c>
      <c r="AL203" s="7">
        <v>0</v>
      </c>
      <c r="AM203" s="7">
        <v>0</v>
      </c>
      <c r="AN203" s="11">
        <v>0</v>
      </c>
      <c r="AO203" s="11">
        <v>0</v>
      </c>
      <c r="AP203" s="7">
        <v>0</v>
      </c>
      <c r="AQ203" s="7">
        <v>0</v>
      </c>
      <c r="AR203" s="7">
        <v>0</v>
      </c>
      <c r="AS203" s="7">
        <v>0</v>
      </c>
      <c r="AT203" s="7">
        <v>0</v>
      </c>
      <c r="AU203" s="7"/>
      <c r="AV203" s="7"/>
      <c r="AW203" s="7"/>
      <c r="AX203" s="7">
        <v>1</v>
      </c>
      <c r="AY203" s="7">
        <v>0</v>
      </c>
      <c r="AZ203" s="7">
        <v>0</v>
      </c>
      <c r="BA203" s="12">
        <v>575</v>
      </c>
      <c r="BB203" s="10">
        <v>0</v>
      </c>
      <c r="BC203" s="1">
        <v>0</v>
      </c>
      <c r="BD203" s="1">
        <v>0</v>
      </c>
      <c r="BE203" s="2">
        <f t="shared" si="3"/>
        <v>575</v>
      </c>
      <c r="BF203">
        <f>LOG(Tabelle13[[#This Row],[ico_duration_days]])</f>
        <v>1.3802112417116059</v>
      </c>
    </row>
    <row r="204" spans="1:58" x14ac:dyDescent="0.2">
      <c r="A204" s="3" t="s">
        <v>301</v>
      </c>
      <c r="B204" s="3" t="s">
        <v>302</v>
      </c>
      <c r="C204" s="4">
        <v>0</v>
      </c>
      <c r="D204" s="5">
        <v>0</v>
      </c>
      <c r="E204" s="6">
        <v>0</v>
      </c>
      <c r="F204" s="6"/>
      <c r="G204" s="7">
        <v>1</v>
      </c>
      <c r="H204" s="7">
        <v>0</v>
      </c>
      <c r="I204" s="7">
        <v>0</v>
      </c>
      <c r="J204" s="7">
        <v>2015</v>
      </c>
      <c r="K204" s="7">
        <v>48</v>
      </c>
      <c r="L204" s="7">
        <v>893</v>
      </c>
      <c r="M204" s="8">
        <v>0.2</v>
      </c>
      <c r="N204" s="8"/>
      <c r="O204" s="6">
        <f>LOG(Tabelle13[[#This Row],[funds_raised_usd]])</f>
        <v>5.7643076715537607</v>
      </c>
      <c r="P204" s="9">
        <v>581176</v>
      </c>
      <c r="Q204" s="7">
        <v>1</v>
      </c>
      <c r="R204" s="7">
        <v>0</v>
      </c>
      <c r="S204" s="7">
        <v>0</v>
      </c>
      <c r="T204" s="7">
        <v>0</v>
      </c>
      <c r="U204" s="7">
        <v>0</v>
      </c>
      <c r="V204" s="7">
        <v>1</v>
      </c>
      <c r="W204" s="7">
        <v>1</v>
      </c>
      <c r="X204" s="3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1</v>
      </c>
      <c r="AF204" s="7">
        <v>0</v>
      </c>
      <c r="AG204" s="7">
        <v>0</v>
      </c>
      <c r="AH204" s="7">
        <v>1</v>
      </c>
      <c r="AI204" s="7">
        <v>0</v>
      </c>
      <c r="AJ204" s="10">
        <v>0</v>
      </c>
      <c r="AK204" s="7">
        <v>0</v>
      </c>
      <c r="AL204" s="7">
        <v>0</v>
      </c>
      <c r="AM204" s="7">
        <v>0</v>
      </c>
      <c r="AN204" s="11">
        <v>0</v>
      </c>
      <c r="AO204" s="11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0</v>
      </c>
      <c r="AU204" s="7">
        <v>0</v>
      </c>
      <c r="AV204" s="7">
        <v>0</v>
      </c>
      <c r="AW204" s="7">
        <v>1</v>
      </c>
      <c r="AX204" s="7">
        <v>0</v>
      </c>
      <c r="AY204" s="7">
        <v>1</v>
      </c>
      <c r="AZ204" s="7">
        <v>27</v>
      </c>
      <c r="BA204" s="12">
        <v>0</v>
      </c>
      <c r="BB204" s="10">
        <v>4.38</v>
      </c>
      <c r="BC204" s="1">
        <v>0</v>
      </c>
      <c r="BD204" s="1">
        <v>6.0000000000000001E-3</v>
      </c>
      <c r="BE204" s="2">
        <f t="shared" si="3"/>
        <v>4.3860000000000001</v>
      </c>
      <c r="BF204">
        <f>LOG(Tabelle13[[#This Row],[ico_duration_days]])</f>
        <v>1.6812412373755872</v>
      </c>
    </row>
    <row r="205" spans="1:58" x14ac:dyDescent="0.2">
      <c r="A205" s="3" t="s">
        <v>310</v>
      </c>
      <c r="B205" s="3" t="s">
        <v>311</v>
      </c>
      <c r="C205" s="4">
        <v>13.4489</v>
      </c>
      <c r="D205" s="5">
        <v>168867976</v>
      </c>
      <c r="E205" s="6">
        <v>154.05000000000001</v>
      </c>
      <c r="F205" s="6"/>
      <c r="G205" s="7">
        <v>1</v>
      </c>
      <c r="H205" s="7">
        <v>0</v>
      </c>
      <c r="I205" s="7">
        <v>0</v>
      </c>
      <c r="J205" s="7">
        <v>2015</v>
      </c>
      <c r="K205" s="7">
        <v>45</v>
      </c>
      <c r="L205" s="7">
        <v>811</v>
      </c>
      <c r="M205" s="8">
        <v>0.5</v>
      </c>
      <c r="N205" s="8"/>
      <c r="O205" s="6">
        <f>LOG(Tabelle13[[#This Row],[funds_raised_usd]])</f>
        <v>5.7350421031192145</v>
      </c>
      <c r="P205" s="9">
        <v>543303</v>
      </c>
      <c r="Q205" s="7">
        <v>1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3">
        <v>1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2</v>
      </c>
      <c r="AG205" s="7">
        <v>1</v>
      </c>
      <c r="AH205" s="7">
        <v>1</v>
      </c>
      <c r="AI205" s="7">
        <v>27</v>
      </c>
      <c r="AJ205" s="10">
        <v>276</v>
      </c>
      <c r="AK205" s="7">
        <v>0</v>
      </c>
      <c r="AL205" s="7">
        <v>0</v>
      </c>
      <c r="AM205" s="7">
        <v>3</v>
      </c>
      <c r="AN205" s="11">
        <v>0.48149999999999998</v>
      </c>
      <c r="AO205" s="11">
        <v>0.51849999999999996</v>
      </c>
      <c r="AP205" s="7">
        <v>1</v>
      </c>
      <c r="AQ205" s="7">
        <v>1</v>
      </c>
      <c r="AR205" s="7">
        <v>40</v>
      </c>
      <c r="AS205" s="7">
        <v>3</v>
      </c>
      <c r="AT205" s="7">
        <v>2</v>
      </c>
      <c r="AU205" s="7">
        <v>1</v>
      </c>
      <c r="AV205" s="7">
        <v>0</v>
      </c>
      <c r="AW205" s="7">
        <v>0</v>
      </c>
      <c r="AX205" s="7">
        <v>0</v>
      </c>
      <c r="AY205" s="7">
        <v>1</v>
      </c>
      <c r="AZ205" s="7">
        <v>71</v>
      </c>
      <c r="BA205" s="12">
        <v>1771.3</v>
      </c>
      <c r="BB205" s="10">
        <v>24.73</v>
      </c>
      <c r="BC205" s="1">
        <v>0</v>
      </c>
      <c r="BD205" s="1">
        <v>4.0000000000000001E-3</v>
      </c>
      <c r="BE205" s="2">
        <f t="shared" si="3"/>
        <v>1796.0339999999999</v>
      </c>
      <c r="BF205">
        <v>0</v>
      </c>
    </row>
    <row r="206" spans="1:58" x14ac:dyDescent="0.2">
      <c r="A206" s="3" t="s">
        <v>314</v>
      </c>
      <c r="B206" s="3" t="s">
        <v>315</v>
      </c>
      <c r="C206" s="4">
        <v>255.31540000000001</v>
      </c>
      <c r="D206" s="5">
        <v>883129039</v>
      </c>
      <c r="E206" s="6">
        <v>1568.16</v>
      </c>
      <c r="F206" s="6">
        <v>6.49</v>
      </c>
      <c r="G206" s="7">
        <v>1</v>
      </c>
      <c r="H206" s="7">
        <v>0</v>
      </c>
      <c r="I206" s="7">
        <v>0</v>
      </c>
      <c r="J206" s="7">
        <v>2015</v>
      </c>
      <c r="K206" s="7">
        <v>26</v>
      </c>
      <c r="L206" s="7">
        <v>591</v>
      </c>
      <c r="M206" s="8">
        <v>1</v>
      </c>
      <c r="N206" s="8">
        <v>0</v>
      </c>
      <c r="O206" s="6">
        <f>LOG(Tabelle13[[#This Row],[funds_raised_usd]])</f>
        <v>5.716929407273744</v>
      </c>
      <c r="P206" s="9">
        <v>521110</v>
      </c>
      <c r="Q206" s="7">
        <v>1</v>
      </c>
      <c r="R206" s="7">
        <v>0</v>
      </c>
      <c r="S206" s="7">
        <v>1</v>
      </c>
      <c r="T206" s="7">
        <v>0</v>
      </c>
      <c r="U206" s="7">
        <v>0</v>
      </c>
      <c r="V206" s="7">
        <v>0</v>
      </c>
      <c r="W206" s="7">
        <v>0</v>
      </c>
      <c r="X206" s="3">
        <v>0</v>
      </c>
      <c r="Y206" s="7">
        <v>1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2</v>
      </c>
      <c r="AG206" s="7">
        <v>2</v>
      </c>
      <c r="AH206" s="7">
        <v>2</v>
      </c>
      <c r="AI206" s="7">
        <v>0</v>
      </c>
      <c r="AJ206" s="10">
        <v>0</v>
      </c>
      <c r="AK206" s="7">
        <v>0</v>
      </c>
      <c r="AL206" s="7">
        <v>0</v>
      </c>
      <c r="AM206" s="7">
        <v>0</v>
      </c>
      <c r="AN206" s="11">
        <v>0</v>
      </c>
      <c r="AO206" s="11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7">
        <v>1</v>
      </c>
      <c r="AV206" s="7">
        <v>0</v>
      </c>
      <c r="AW206" s="7">
        <v>0</v>
      </c>
      <c r="AX206" s="7">
        <v>0</v>
      </c>
      <c r="AY206" s="7">
        <v>1</v>
      </c>
      <c r="AZ206" s="7">
        <v>39</v>
      </c>
      <c r="BA206" s="12">
        <v>735.1</v>
      </c>
      <c r="BB206" s="10">
        <v>2.98</v>
      </c>
      <c r="BC206" s="1">
        <v>0</v>
      </c>
      <c r="BD206" s="1">
        <v>0</v>
      </c>
      <c r="BE206" s="2">
        <f t="shared" si="3"/>
        <v>738.08</v>
      </c>
      <c r="BF206">
        <f>LOG(Tabelle13[[#This Row],[ico_duration_days]])</f>
        <v>1.414973347970818</v>
      </c>
    </row>
    <row r="207" spans="1:58" x14ac:dyDescent="0.2">
      <c r="A207" s="3" t="s">
        <v>318</v>
      </c>
      <c r="B207" s="3" t="s">
        <v>319</v>
      </c>
      <c r="C207" s="4">
        <v>0.55420000000000003</v>
      </c>
      <c r="D207" s="5">
        <v>13223658</v>
      </c>
      <c r="E207" s="6">
        <v>4.17</v>
      </c>
      <c r="F207" s="6">
        <v>0.02</v>
      </c>
      <c r="G207" s="7">
        <v>1</v>
      </c>
      <c r="H207" s="7">
        <v>0</v>
      </c>
      <c r="I207" s="7">
        <v>0</v>
      </c>
      <c r="J207" s="7">
        <v>2015</v>
      </c>
      <c r="K207" s="7">
        <v>30</v>
      </c>
      <c r="L207" s="7">
        <v>609</v>
      </c>
      <c r="M207" s="8"/>
      <c r="N207" s="8"/>
      <c r="O207" s="6">
        <f>LOG(Tabelle13[[#This Row],[funds_raised_usd]])</f>
        <v>5.6483678184519999</v>
      </c>
      <c r="P207" s="9">
        <v>445008</v>
      </c>
      <c r="Q207" s="7">
        <v>1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3">
        <v>1</v>
      </c>
      <c r="Y207" s="7">
        <v>1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2</v>
      </c>
      <c r="AG207" s="7">
        <v>1</v>
      </c>
      <c r="AH207" s="7">
        <v>0</v>
      </c>
      <c r="AI207" s="7">
        <v>3</v>
      </c>
      <c r="AJ207" s="10">
        <v>500</v>
      </c>
      <c r="AK207" s="7">
        <v>0</v>
      </c>
      <c r="AL207" s="7">
        <v>0</v>
      </c>
      <c r="AM207" s="7">
        <v>2</v>
      </c>
      <c r="AN207" s="11">
        <v>0.66669999999999996</v>
      </c>
      <c r="AO207" s="11">
        <v>0.33329999999999999</v>
      </c>
      <c r="AP207" s="7">
        <v>1</v>
      </c>
      <c r="AQ207" s="7">
        <v>1</v>
      </c>
      <c r="AR207" s="7">
        <v>0</v>
      </c>
      <c r="AS207" s="7">
        <v>0</v>
      </c>
      <c r="AT207" s="7">
        <v>0</v>
      </c>
      <c r="AU207" s="7">
        <v>0</v>
      </c>
      <c r="AV207" s="7">
        <v>0</v>
      </c>
      <c r="AW207" s="7">
        <v>0</v>
      </c>
      <c r="AX207" s="7"/>
      <c r="AY207" s="7">
        <v>0</v>
      </c>
      <c r="AZ207" s="7">
        <v>0</v>
      </c>
      <c r="BA207" s="12">
        <v>282.5</v>
      </c>
      <c r="BB207" s="10">
        <v>5.53</v>
      </c>
      <c r="BC207" s="1">
        <v>0</v>
      </c>
      <c r="BD207" s="1">
        <v>0</v>
      </c>
      <c r="BE207" s="2">
        <f t="shared" si="3"/>
        <v>288.02999999999997</v>
      </c>
      <c r="BF207">
        <f>LOG(Tabelle13[[#This Row],[ico_duration_days]])</f>
        <v>1.4771212547196624</v>
      </c>
    </row>
    <row r="208" spans="1:58" x14ac:dyDescent="0.2">
      <c r="A208" s="3" t="s">
        <v>334</v>
      </c>
      <c r="B208" s="3" t="s">
        <v>335</v>
      </c>
      <c r="C208" s="4">
        <v>21</v>
      </c>
      <c r="D208" s="5">
        <v>6692279</v>
      </c>
      <c r="E208" s="6">
        <v>33.76</v>
      </c>
      <c r="F208" s="6"/>
      <c r="G208" s="7">
        <v>1</v>
      </c>
      <c r="H208" s="7">
        <v>0</v>
      </c>
      <c r="I208" s="7">
        <v>0</v>
      </c>
      <c r="J208" s="7">
        <v>2015</v>
      </c>
      <c r="K208" s="7">
        <v>14</v>
      </c>
      <c r="L208" s="7">
        <v>806</v>
      </c>
      <c r="M208" s="8">
        <v>0.79610000000000003</v>
      </c>
      <c r="N208" s="8"/>
      <c r="O208" s="6">
        <f>LOG(Tabelle13[[#This Row],[funds_raised_usd]])</f>
        <v>5.5293520613663816</v>
      </c>
      <c r="P208" s="9">
        <v>338339</v>
      </c>
      <c r="Q208" s="7">
        <v>1</v>
      </c>
      <c r="R208" s="7">
        <v>0</v>
      </c>
      <c r="S208" s="7">
        <v>0</v>
      </c>
      <c r="T208" s="7">
        <v>0</v>
      </c>
      <c r="U208" s="7">
        <v>1</v>
      </c>
      <c r="V208" s="7">
        <v>0</v>
      </c>
      <c r="W208" s="7">
        <v>0</v>
      </c>
      <c r="X208" s="3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2</v>
      </c>
      <c r="AH208" s="7">
        <v>0</v>
      </c>
      <c r="AI208" s="7">
        <v>0</v>
      </c>
      <c r="AJ208" s="10">
        <v>0</v>
      </c>
      <c r="AK208" s="7">
        <v>0</v>
      </c>
      <c r="AL208" s="7">
        <v>0</v>
      </c>
      <c r="AM208" s="7">
        <v>0</v>
      </c>
      <c r="AN208" s="11">
        <v>0</v>
      </c>
      <c r="AO208" s="11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7">
        <v>0</v>
      </c>
      <c r="AV208" s="7">
        <v>0</v>
      </c>
      <c r="AW208" s="7">
        <v>0</v>
      </c>
      <c r="AX208" s="7">
        <v>1</v>
      </c>
      <c r="AY208" s="7">
        <v>0</v>
      </c>
      <c r="AZ208" s="7">
        <v>0</v>
      </c>
      <c r="BA208" s="12">
        <v>141.69999999999999</v>
      </c>
      <c r="BB208" s="10">
        <v>6.38</v>
      </c>
      <c r="BC208" s="1">
        <v>0</v>
      </c>
      <c r="BD208" s="1">
        <v>0</v>
      </c>
      <c r="BE208" s="2">
        <f t="shared" si="3"/>
        <v>148.07999999999998</v>
      </c>
      <c r="BF208">
        <f>LOG(Tabelle13[[#This Row],[ico_duration_days]])</f>
        <v>1.146128035678238</v>
      </c>
    </row>
    <row r="209" spans="1:58" x14ac:dyDescent="0.2">
      <c r="A209" s="3" t="s">
        <v>362</v>
      </c>
      <c r="B209" s="3" t="s">
        <v>363</v>
      </c>
      <c r="C209" s="4">
        <v>2.3228</v>
      </c>
      <c r="D209" s="5">
        <v>11308238</v>
      </c>
      <c r="E209" s="6">
        <v>27.71</v>
      </c>
      <c r="F209" s="6">
        <v>0.16</v>
      </c>
      <c r="G209" s="7">
        <v>1</v>
      </c>
      <c r="H209" s="7">
        <v>0</v>
      </c>
      <c r="I209" s="7">
        <v>0</v>
      </c>
      <c r="J209" s="7">
        <v>2015</v>
      </c>
      <c r="K209" s="7">
        <v>29</v>
      </c>
      <c r="L209" s="7">
        <v>701</v>
      </c>
      <c r="M209" s="8">
        <v>0.13439999999999999</v>
      </c>
      <c r="N209" s="8">
        <v>0.15</v>
      </c>
      <c r="O209" s="6">
        <f>LOG(Tabelle13[[#This Row],[funds_raised_usd]])</f>
        <v>5.3292513946938698</v>
      </c>
      <c r="P209" s="9">
        <v>213428</v>
      </c>
      <c r="Q209" s="7">
        <v>1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1</v>
      </c>
      <c r="X209" s="3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1</v>
      </c>
      <c r="AD209" s="7">
        <v>0</v>
      </c>
      <c r="AE209" s="7">
        <v>0</v>
      </c>
      <c r="AF209" s="7">
        <v>1</v>
      </c>
      <c r="AG209" s="7">
        <v>1</v>
      </c>
      <c r="AH209" s="7">
        <v>1</v>
      </c>
      <c r="AI209" s="7">
        <v>0</v>
      </c>
      <c r="AJ209" s="10">
        <v>0</v>
      </c>
      <c r="AK209" s="7">
        <v>0</v>
      </c>
      <c r="AL209" s="7">
        <v>0</v>
      </c>
      <c r="AM209" s="7">
        <v>0</v>
      </c>
      <c r="AN209" s="11">
        <v>0</v>
      </c>
      <c r="AO209" s="11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7"/>
      <c r="AV209" s="7"/>
      <c r="AW209" s="7"/>
      <c r="AX209" s="7">
        <v>0</v>
      </c>
      <c r="AY209" s="7">
        <v>0</v>
      </c>
      <c r="AZ209" s="7">
        <v>0</v>
      </c>
      <c r="BA209" s="12">
        <v>499.2</v>
      </c>
      <c r="BB209" s="10">
        <v>6.37</v>
      </c>
      <c r="BC209" s="1">
        <v>0</v>
      </c>
      <c r="BD209" s="1">
        <v>0</v>
      </c>
      <c r="BE209" s="2">
        <f t="shared" si="3"/>
        <v>505.57</v>
      </c>
      <c r="BF209">
        <f>LOG(Tabelle13[[#This Row],[ico_duration_days]])</f>
        <v>1.4623979978989561</v>
      </c>
    </row>
    <row r="210" spans="1:58" x14ac:dyDescent="0.2">
      <c r="A210" s="3" t="s">
        <v>401</v>
      </c>
      <c r="B210" s="3" t="s">
        <v>402</v>
      </c>
      <c r="C210" s="4">
        <v>0.24560000000000001</v>
      </c>
      <c r="D210" s="5">
        <v>1621170</v>
      </c>
      <c r="E210" s="6">
        <v>1.69</v>
      </c>
      <c r="F210" s="6">
        <v>0.01</v>
      </c>
      <c r="G210" s="7">
        <v>1</v>
      </c>
      <c r="H210" s="7">
        <v>0</v>
      </c>
      <c r="I210" s="7">
        <v>0</v>
      </c>
      <c r="J210" s="7">
        <v>2015</v>
      </c>
      <c r="K210" s="7">
        <v>17</v>
      </c>
      <c r="L210" s="7">
        <v>671</v>
      </c>
      <c r="M210" s="8">
        <v>0.9</v>
      </c>
      <c r="N210" s="8">
        <v>0.1</v>
      </c>
      <c r="O210" s="6">
        <f>LOG(Tabelle13[[#This Row],[funds_raised_usd]])</f>
        <v>4.8712342406079721</v>
      </c>
      <c r="P210" s="9">
        <v>74342</v>
      </c>
      <c r="Q210" s="7"/>
      <c r="R210" s="7"/>
      <c r="S210" s="7">
        <v>0</v>
      </c>
      <c r="T210" s="7">
        <v>0</v>
      </c>
      <c r="U210" s="7">
        <v>1</v>
      </c>
      <c r="V210" s="7">
        <v>0</v>
      </c>
      <c r="W210" s="7">
        <v>0</v>
      </c>
      <c r="X210" s="3">
        <v>0</v>
      </c>
      <c r="Y210" s="7">
        <v>1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2</v>
      </c>
      <c r="AH210" s="7">
        <v>0</v>
      </c>
      <c r="AI210" s="7">
        <v>0</v>
      </c>
      <c r="AJ210" s="10">
        <v>0</v>
      </c>
      <c r="AK210" s="7">
        <v>0</v>
      </c>
      <c r="AL210" s="7">
        <v>0</v>
      </c>
      <c r="AM210" s="7">
        <v>0</v>
      </c>
      <c r="AN210" s="11">
        <v>0</v>
      </c>
      <c r="AO210" s="11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7"/>
      <c r="AV210" s="7"/>
      <c r="AW210" s="7"/>
      <c r="AX210" s="7">
        <v>1</v>
      </c>
      <c r="AY210" s="7">
        <v>0</v>
      </c>
      <c r="AZ210" s="7">
        <v>0</v>
      </c>
      <c r="BA210" s="12">
        <v>0</v>
      </c>
      <c r="BB210" s="10">
        <v>2.31</v>
      </c>
      <c r="BC210" s="1">
        <v>0</v>
      </c>
      <c r="BD210" s="1">
        <v>0</v>
      </c>
      <c r="BE210" s="2">
        <f t="shared" si="3"/>
        <v>2.31</v>
      </c>
      <c r="BF210">
        <f>LOG(Tabelle13[[#This Row],[ico_duration_days]])</f>
        <v>1.2304489213782739</v>
      </c>
    </row>
    <row r="211" spans="1:58" x14ac:dyDescent="0.2">
      <c r="A211" s="3" t="s">
        <v>433</v>
      </c>
      <c r="B211" s="3" t="s">
        <v>434</v>
      </c>
      <c r="C211" s="4">
        <v>0</v>
      </c>
      <c r="D211" s="5">
        <v>0</v>
      </c>
      <c r="E211" s="6">
        <v>0</v>
      </c>
      <c r="F211" s="6">
        <v>0</v>
      </c>
      <c r="G211" s="7">
        <v>1</v>
      </c>
      <c r="H211" s="7">
        <v>0</v>
      </c>
      <c r="I211" s="7">
        <v>0</v>
      </c>
      <c r="J211" s="7">
        <v>2015</v>
      </c>
      <c r="K211" s="7">
        <v>6</v>
      </c>
      <c r="L211" s="7">
        <v>637</v>
      </c>
      <c r="M211" s="8"/>
      <c r="N211" s="8"/>
      <c r="O211" s="6">
        <f>LOG(Tabelle13[[#This Row],[funds_raised_usd]])</f>
        <v>4.6029060409371354</v>
      </c>
      <c r="P211" s="9">
        <v>40078</v>
      </c>
      <c r="Q211" s="7">
        <v>1</v>
      </c>
      <c r="R211" s="7">
        <v>0</v>
      </c>
      <c r="S211" s="7">
        <v>1</v>
      </c>
      <c r="T211" s="7">
        <v>0</v>
      </c>
      <c r="U211" s="7">
        <v>0</v>
      </c>
      <c r="V211" s="7">
        <v>0</v>
      </c>
      <c r="W211" s="7">
        <v>0</v>
      </c>
      <c r="X211" s="3">
        <v>0</v>
      </c>
      <c r="Y211" s="7">
        <v>1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10">
        <v>0</v>
      </c>
      <c r="AK211" s="7">
        <v>0</v>
      </c>
      <c r="AL211" s="7">
        <v>0</v>
      </c>
      <c r="AM211" s="7">
        <v>0</v>
      </c>
      <c r="AN211" s="11">
        <v>0</v>
      </c>
      <c r="AO211" s="11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7"/>
      <c r="AV211" s="7"/>
      <c r="AW211" s="7"/>
      <c r="AX211" s="7">
        <v>1</v>
      </c>
      <c r="AY211" s="7">
        <v>0</v>
      </c>
      <c r="AZ211" s="7">
        <v>0</v>
      </c>
      <c r="BA211" s="12">
        <v>11.5</v>
      </c>
      <c r="BB211" s="10">
        <v>0.19</v>
      </c>
      <c r="BC211" s="1">
        <v>0</v>
      </c>
      <c r="BD211" s="1">
        <v>0</v>
      </c>
      <c r="BE211" s="2">
        <f t="shared" si="3"/>
        <v>11.69</v>
      </c>
      <c r="BF211">
        <f>LOG(Tabelle13[[#This Row],[ico_duration_days]])</f>
        <v>0.77815125038364363</v>
      </c>
    </row>
    <row r="212" spans="1:58" x14ac:dyDescent="0.2">
      <c r="A212" s="3" t="s">
        <v>446</v>
      </c>
      <c r="B212" s="3" t="s">
        <v>447</v>
      </c>
      <c r="C212" s="4">
        <v>0</v>
      </c>
      <c r="D212" s="5">
        <v>0</v>
      </c>
      <c r="E212" s="6">
        <v>0</v>
      </c>
      <c r="F212" s="6"/>
      <c r="G212" s="7">
        <v>1</v>
      </c>
      <c r="H212" s="7">
        <v>0</v>
      </c>
      <c r="I212" s="7">
        <v>0</v>
      </c>
      <c r="J212" s="7">
        <v>2015</v>
      </c>
      <c r="K212" s="7">
        <v>3</v>
      </c>
      <c r="L212" s="7">
        <v>735</v>
      </c>
      <c r="M212" s="8"/>
      <c r="N212" s="8"/>
      <c r="O212" s="6">
        <f>LOG(Tabelle13[[#This Row],[funds_raised_usd]])</f>
        <v>4.3639126857943458</v>
      </c>
      <c r="P212" s="9">
        <v>23116</v>
      </c>
      <c r="Q212" s="7">
        <v>1</v>
      </c>
      <c r="R212" s="7">
        <v>0</v>
      </c>
      <c r="S212" s="7">
        <v>1</v>
      </c>
      <c r="T212" s="7">
        <v>0</v>
      </c>
      <c r="U212" s="7">
        <v>0</v>
      </c>
      <c r="V212" s="7">
        <v>0</v>
      </c>
      <c r="W212" s="7">
        <v>0</v>
      </c>
      <c r="X212" s="3">
        <v>0</v>
      </c>
      <c r="Y212" s="7">
        <v>1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10">
        <v>0</v>
      </c>
      <c r="AK212" s="7">
        <v>0</v>
      </c>
      <c r="AL212" s="7">
        <v>0</v>
      </c>
      <c r="AM212" s="7">
        <v>0</v>
      </c>
      <c r="AN212" s="11">
        <v>0</v>
      </c>
      <c r="AO212" s="11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7"/>
      <c r="AV212" s="7"/>
      <c r="AW212" s="7"/>
      <c r="AX212" s="7"/>
      <c r="AY212" s="7">
        <v>0</v>
      </c>
      <c r="AZ212" s="7">
        <v>0</v>
      </c>
      <c r="BA212" s="12">
        <v>0</v>
      </c>
      <c r="BB212" s="10">
        <v>0</v>
      </c>
      <c r="BC212" s="1">
        <v>0</v>
      </c>
      <c r="BD212" s="1">
        <v>0</v>
      </c>
      <c r="BE212" s="2">
        <f t="shared" si="3"/>
        <v>0</v>
      </c>
      <c r="BF212">
        <f>LOG(Tabelle13[[#This Row],[ico_duration_days]])</f>
        <v>0.47712125471966244</v>
      </c>
    </row>
    <row r="213" spans="1:58" x14ac:dyDescent="0.2">
      <c r="A213" s="3" t="s">
        <v>456</v>
      </c>
      <c r="B213" s="3" t="s">
        <v>457</v>
      </c>
      <c r="C213" s="4">
        <v>0</v>
      </c>
      <c r="D213" s="5">
        <v>0</v>
      </c>
      <c r="E213" s="6">
        <v>0</v>
      </c>
      <c r="F213" s="6">
        <v>0</v>
      </c>
      <c r="G213" s="7">
        <v>1</v>
      </c>
      <c r="H213" s="7">
        <v>0</v>
      </c>
      <c r="I213" s="7">
        <v>0</v>
      </c>
      <c r="J213" s="7">
        <v>2015</v>
      </c>
      <c r="K213" s="7">
        <v>6</v>
      </c>
      <c r="L213" s="7">
        <v>610</v>
      </c>
      <c r="M213" s="8"/>
      <c r="N213" s="8"/>
      <c r="O213" s="6">
        <f>LOG(Tabelle13[[#This Row],[funds_raised_usd]])</f>
        <v>4.2333769034738955</v>
      </c>
      <c r="P213" s="9">
        <v>17115</v>
      </c>
      <c r="Q213" s="7">
        <v>1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3">
        <v>0</v>
      </c>
      <c r="Y213" s="7">
        <v>1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10">
        <v>0</v>
      </c>
      <c r="AK213" s="7">
        <v>0</v>
      </c>
      <c r="AL213" s="7">
        <v>0</v>
      </c>
      <c r="AM213" s="7">
        <v>0</v>
      </c>
      <c r="AN213" s="11">
        <v>0</v>
      </c>
      <c r="AO213" s="11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7"/>
      <c r="AV213" s="7"/>
      <c r="AW213" s="7"/>
      <c r="AX213" s="7"/>
      <c r="AY213" s="7">
        <v>0</v>
      </c>
      <c r="AZ213" s="7">
        <v>0</v>
      </c>
      <c r="BA213" s="12">
        <v>19</v>
      </c>
      <c r="BB213" s="10">
        <v>4.6500000000000004</v>
      </c>
      <c r="BC213" s="1">
        <v>0</v>
      </c>
      <c r="BD213" s="1">
        <v>0</v>
      </c>
      <c r="BE213" s="2">
        <f t="shared" si="3"/>
        <v>23.65</v>
      </c>
      <c r="BF213">
        <f>LOG(Tabelle13[[#This Row],[ico_duration_days]])</f>
        <v>0.77815125038364363</v>
      </c>
    </row>
    <row r="214" spans="1:58" x14ac:dyDescent="0.2">
      <c r="A214" s="3" t="s">
        <v>459</v>
      </c>
      <c r="B214" s="3" t="s">
        <v>460</v>
      </c>
      <c r="C214" s="4">
        <v>0</v>
      </c>
      <c r="D214" s="5">
        <v>0</v>
      </c>
      <c r="E214" s="6">
        <v>0</v>
      </c>
      <c r="F214" s="6"/>
      <c r="G214" s="7">
        <v>1</v>
      </c>
      <c r="H214" s="7">
        <v>0</v>
      </c>
      <c r="I214" s="7">
        <v>0</v>
      </c>
      <c r="J214" s="7">
        <v>2015</v>
      </c>
      <c r="K214" s="7">
        <v>1</v>
      </c>
      <c r="L214" s="7">
        <v>786</v>
      </c>
      <c r="M214" s="8"/>
      <c r="N214" s="8"/>
      <c r="O214" s="6">
        <f>LOG(Tabelle13[[#This Row],[funds_raised_usd]])</f>
        <v>4.2083876037951544</v>
      </c>
      <c r="P214" s="9">
        <v>16158</v>
      </c>
      <c r="Q214" s="7">
        <v>1</v>
      </c>
      <c r="R214" s="7">
        <v>0</v>
      </c>
      <c r="S214" s="7">
        <v>1</v>
      </c>
      <c r="T214" s="7">
        <v>0</v>
      </c>
      <c r="U214" s="7">
        <v>0</v>
      </c>
      <c r="V214" s="7">
        <v>0</v>
      </c>
      <c r="W214" s="7">
        <v>0</v>
      </c>
      <c r="X214" s="3">
        <v>0</v>
      </c>
      <c r="Y214" s="7">
        <v>1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1</v>
      </c>
      <c r="AG214" s="7">
        <v>0</v>
      </c>
      <c r="AH214" s="7">
        <v>0</v>
      </c>
      <c r="AI214" s="7">
        <v>0</v>
      </c>
      <c r="AJ214" s="10">
        <v>0</v>
      </c>
      <c r="AK214" s="7">
        <v>0</v>
      </c>
      <c r="AL214" s="7">
        <v>0</v>
      </c>
      <c r="AM214" s="7">
        <v>0</v>
      </c>
      <c r="AN214" s="11">
        <v>0</v>
      </c>
      <c r="AO214" s="11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7"/>
      <c r="AV214" s="7"/>
      <c r="AW214" s="7"/>
      <c r="AX214" s="7"/>
      <c r="AY214" s="7">
        <v>0</v>
      </c>
      <c r="AZ214" s="7">
        <v>0</v>
      </c>
      <c r="BA214" s="12">
        <v>8.4</v>
      </c>
      <c r="BB214" s="10">
        <v>0</v>
      </c>
      <c r="BC214" s="1">
        <v>0</v>
      </c>
      <c r="BD214" s="1">
        <v>0</v>
      </c>
      <c r="BE214" s="2">
        <f t="shared" si="3"/>
        <v>8.4</v>
      </c>
      <c r="BF214">
        <f>LOG(Tabelle13[[#This Row],[ico_duration_days]])</f>
        <v>0</v>
      </c>
    </row>
    <row r="215" spans="1:58" x14ac:dyDescent="0.2">
      <c r="A215" s="3" t="s">
        <v>461</v>
      </c>
      <c r="B215" s="3" t="s">
        <v>462</v>
      </c>
      <c r="C215" s="4">
        <v>0</v>
      </c>
      <c r="D215" s="5">
        <v>0</v>
      </c>
      <c r="E215" s="6">
        <v>0</v>
      </c>
      <c r="F215" s="6">
        <v>0</v>
      </c>
      <c r="G215" s="7">
        <v>1</v>
      </c>
      <c r="H215" s="7">
        <v>0</v>
      </c>
      <c r="I215" s="7">
        <v>0</v>
      </c>
      <c r="J215" s="7">
        <v>2015</v>
      </c>
      <c r="K215" s="7">
        <v>4</v>
      </c>
      <c r="L215" s="7">
        <v>594</v>
      </c>
      <c r="M215" s="8"/>
      <c r="N215" s="8"/>
      <c r="O215" s="6">
        <f>LOG(Tabelle13[[#This Row],[funds_raised_usd]])</f>
        <v>4.2053397214315229</v>
      </c>
      <c r="P215" s="9">
        <v>16045</v>
      </c>
      <c r="Q215" s="7">
        <v>1</v>
      </c>
      <c r="R215" s="7">
        <v>0</v>
      </c>
      <c r="S215" s="7">
        <v>0</v>
      </c>
      <c r="T215" s="7">
        <v>0</v>
      </c>
      <c r="U215" s="7">
        <v>1</v>
      </c>
      <c r="V215" s="7">
        <v>0</v>
      </c>
      <c r="W215" s="7">
        <v>0</v>
      </c>
      <c r="X215" s="3">
        <v>0</v>
      </c>
      <c r="Y215" s="7">
        <v>1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10">
        <v>0</v>
      </c>
      <c r="AK215" s="7">
        <v>0</v>
      </c>
      <c r="AL215" s="7">
        <v>0</v>
      </c>
      <c r="AM215" s="7">
        <v>0</v>
      </c>
      <c r="AN215" s="11">
        <v>0</v>
      </c>
      <c r="AO215" s="11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7"/>
      <c r="AV215" s="7"/>
      <c r="AW215" s="7"/>
      <c r="AX215" s="7"/>
      <c r="AY215" s="7">
        <v>0</v>
      </c>
      <c r="AZ215" s="7">
        <v>0</v>
      </c>
      <c r="BA215" s="12">
        <v>16.5</v>
      </c>
      <c r="BB215" s="10">
        <v>0.57999999999999996</v>
      </c>
      <c r="BC215" s="1">
        <v>0</v>
      </c>
      <c r="BD215" s="1">
        <v>0</v>
      </c>
      <c r="BE215" s="2">
        <f t="shared" si="3"/>
        <v>17.079999999999998</v>
      </c>
      <c r="BF215">
        <f>LOG(Tabelle13[[#This Row],[ico_duration_days]])</f>
        <v>0.6020599913279624</v>
      </c>
    </row>
    <row r="216" spans="1:58" x14ac:dyDescent="0.2">
      <c r="A216" s="3" t="s">
        <v>469</v>
      </c>
      <c r="B216" s="3" t="s">
        <v>470</v>
      </c>
      <c r="C216" s="4">
        <v>0</v>
      </c>
      <c r="D216" s="5">
        <v>0</v>
      </c>
      <c r="E216" s="6">
        <v>0</v>
      </c>
      <c r="F216" s="6"/>
      <c r="G216" s="7">
        <v>1</v>
      </c>
      <c r="H216" s="7">
        <v>0</v>
      </c>
      <c r="I216" s="7">
        <v>0</v>
      </c>
      <c r="J216" s="7">
        <v>2015</v>
      </c>
      <c r="K216" s="7">
        <v>4</v>
      </c>
      <c r="L216" s="7">
        <v>775</v>
      </c>
      <c r="M216" s="8"/>
      <c r="N216" s="8"/>
      <c r="O216" s="6">
        <f>LOG(Tabelle13[[#This Row],[funds_raised_usd]])</f>
        <v>4.1660450878512254</v>
      </c>
      <c r="P216" s="9">
        <v>14657</v>
      </c>
      <c r="Q216" s="7">
        <v>1</v>
      </c>
      <c r="R216" s="7">
        <v>0</v>
      </c>
      <c r="S216" s="7">
        <v>0</v>
      </c>
      <c r="T216" s="7">
        <v>0</v>
      </c>
      <c r="U216" s="7">
        <v>1</v>
      </c>
      <c r="V216" s="7">
        <v>0</v>
      </c>
      <c r="W216" s="7">
        <v>0</v>
      </c>
      <c r="X216" s="3">
        <v>0</v>
      </c>
      <c r="Y216" s="7">
        <v>1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10">
        <v>0</v>
      </c>
      <c r="AK216" s="7">
        <v>0</v>
      </c>
      <c r="AL216" s="7">
        <v>0</v>
      </c>
      <c r="AM216" s="7">
        <v>0</v>
      </c>
      <c r="AN216" s="11">
        <v>0</v>
      </c>
      <c r="AO216" s="11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7"/>
      <c r="AV216" s="7"/>
      <c r="AW216" s="7"/>
      <c r="AX216" s="7">
        <v>1</v>
      </c>
      <c r="AY216" s="7">
        <v>0</v>
      </c>
      <c r="AZ216" s="7">
        <v>0</v>
      </c>
      <c r="BA216" s="12">
        <v>10.1</v>
      </c>
      <c r="BB216" s="10">
        <v>0.01</v>
      </c>
      <c r="BC216" s="1">
        <v>0</v>
      </c>
      <c r="BD216" s="1">
        <v>0.94199999999999995</v>
      </c>
      <c r="BE216" s="2">
        <f t="shared" si="3"/>
        <v>11.052</v>
      </c>
      <c r="BF216">
        <f>LOG(Tabelle13[[#This Row],[ico_duration_days]])</f>
        <v>0.6020599913279624</v>
      </c>
    </row>
    <row r="217" spans="1:58" x14ac:dyDescent="0.2">
      <c r="A217" s="3" t="s">
        <v>473</v>
      </c>
      <c r="B217" s="3" t="s">
        <v>474</v>
      </c>
      <c r="C217" s="4">
        <v>0</v>
      </c>
      <c r="D217" s="5">
        <v>0</v>
      </c>
      <c r="E217" s="6">
        <v>0</v>
      </c>
      <c r="F217" s="6"/>
      <c r="G217" s="7">
        <v>1</v>
      </c>
      <c r="H217" s="7">
        <v>0</v>
      </c>
      <c r="I217" s="7">
        <v>0</v>
      </c>
      <c r="J217" s="7">
        <v>2015</v>
      </c>
      <c r="K217" s="7">
        <v>4</v>
      </c>
      <c r="L217" s="7">
        <v>785</v>
      </c>
      <c r="M217" s="8"/>
      <c r="N217" s="8"/>
      <c r="O217" s="6">
        <f>LOG(Tabelle13[[#This Row],[funds_raised_usd]])</f>
        <v>4.1423581757638459</v>
      </c>
      <c r="P217" s="9">
        <v>13879</v>
      </c>
      <c r="Q217" s="7">
        <v>1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3">
        <v>1</v>
      </c>
      <c r="Y217" s="7">
        <v>1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10">
        <v>0</v>
      </c>
      <c r="AK217" s="7">
        <v>0</v>
      </c>
      <c r="AL217" s="7">
        <v>0</v>
      </c>
      <c r="AM217" s="7">
        <v>0</v>
      </c>
      <c r="AN217" s="11">
        <v>0</v>
      </c>
      <c r="AO217" s="11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7"/>
      <c r="AV217" s="7"/>
      <c r="AW217" s="7"/>
      <c r="AX217" s="7"/>
      <c r="AY217" s="7">
        <v>0</v>
      </c>
      <c r="AZ217" s="7">
        <v>0</v>
      </c>
      <c r="BA217" s="12">
        <v>50.2</v>
      </c>
      <c r="BB217" s="10">
        <v>0</v>
      </c>
      <c r="BC217" s="1">
        <v>18.745999999999999</v>
      </c>
      <c r="BD217" s="1">
        <v>2.9129999999999998</v>
      </c>
      <c r="BE217" s="2">
        <f t="shared" si="3"/>
        <v>71.858999999999995</v>
      </c>
      <c r="BF217">
        <f>LOG(Tabelle13[[#This Row],[ico_duration_days]])</f>
        <v>0.6020599913279624</v>
      </c>
    </row>
    <row r="218" spans="1:58" x14ac:dyDescent="0.2">
      <c r="A218" s="3" t="s">
        <v>477</v>
      </c>
      <c r="B218" s="3" t="s">
        <v>478</v>
      </c>
      <c r="C218" s="4">
        <v>0</v>
      </c>
      <c r="D218" s="5">
        <v>0</v>
      </c>
      <c r="E218" s="6">
        <v>0</v>
      </c>
      <c r="F218" s="6"/>
      <c r="G218" s="7">
        <v>1</v>
      </c>
      <c r="H218" s="7">
        <v>0</v>
      </c>
      <c r="I218" s="7">
        <v>0</v>
      </c>
      <c r="J218" s="7">
        <v>2015</v>
      </c>
      <c r="K218" s="7">
        <v>7</v>
      </c>
      <c r="L218" s="7">
        <v>890</v>
      </c>
      <c r="M218" s="8">
        <v>1</v>
      </c>
      <c r="N218" s="8">
        <v>0.01</v>
      </c>
      <c r="O218" s="6">
        <f>LOG(Tabelle13[[#This Row],[funds_raised_usd]])</f>
        <v>4.1230672437365667</v>
      </c>
      <c r="P218" s="9">
        <v>13276</v>
      </c>
      <c r="Q218" s="7">
        <v>1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3">
        <v>1</v>
      </c>
      <c r="Y218" s="7">
        <v>1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10">
        <v>0</v>
      </c>
      <c r="AK218" s="7">
        <v>0</v>
      </c>
      <c r="AL218" s="7">
        <v>0</v>
      </c>
      <c r="AM218" s="7">
        <v>0</v>
      </c>
      <c r="AN218" s="11">
        <v>0</v>
      </c>
      <c r="AO218" s="11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/>
      <c r="AV218" s="7"/>
      <c r="AW218" s="7"/>
      <c r="AX218" s="7"/>
      <c r="AY218" s="7">
        <v>0</v>
      </c>
      <c r="AZ218" s="7">
        <v>0</v>
      </c>
      <c r="BA218" s="12">
        <v>63.5</v>
      </c>
      <c r="BB218" s="10">
        <v>0</v>
      </c>
      <c r="BC218" s="1">
        <v>0</v>
      </c>
      <c r="BD218" s="1">
        <v>0</v>
      </c>
      <c r="BE218" s="2">
        <f t="shared" si="3"/>
        <v>63.5</v>
      </c>
      <c r="BF218">
        <f>LOG(Tabelle13[[#This Row],[ico_duration_days]])</f>
        <v>0.84509804001425681</v>
      </c>
    </row>
    <row r="219" spans="1:58" x14ac:dyDescent="0.2">
      <c r="A219" s="3" t="s">
        <v>479</v>
      </c>
      <c r="B219" s="3" t="s">
        <v>480</v>
      </c>
      <c r="C219" s="4">
        <v>8.6699999999999999E-2</v>
      </c>
      <c r="D219" s="5">
        <v>894026</v>
      </c>
      <c r="E219" s="6">
        <v>8.84</v>
      </c>
      <c r="F219" s="6">
        <v>0.02</v>
      </c>
      <c r="G219" s="7">
        <v>1</v>
      </c>
      <c r="H219" s="7">
        <v>0</v>
      </c>
      <c r="I219" s="7">
        <v>0</v>
      </c>
      <c r="J219" s="7">
        <v>2015</v>
      </c>
      <c r="K219" s="7">
        <v>6</v>
      </c>
      <c r="L219" s="7">
        <v>655</v>
      </c>
      <c r="M219" s="8"/>
      <c r="N219" s="8"/>
      <c r="O219" s="6">
        <f>LOG(Tabelle13[[#This Row],[funds_raised_usd]])</f>
        <v>4.1093760314043761</v>
      </c>
      <c r="P219" s="9">
        <v>12864</v>
      </c>
      <c r="Q219" s="7">
        <v>1</v>
      </c>
      <c r="R219" s="7">
        <v>0</v>
      </c>
      <c r="S219" s="7">
        <v>0</v>
      </c>
      <c r="T219" s="7">
        <v>0</v>
      </c>
      <c r="U219" s="7">
        <v>1</v>
      </c>
      <c r="V219" s="7">
        <v>0</v>
      </c>
      <c r="W219" s="7">
        <v>0</v>
      </c>
      <c r="X219" s="3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10">
        <v>0</v>
      </c>
      <c r="AK219" s="7">
        <v>0</v>
      </c>
      <c r="AL219" s="7">
        <v>0</v>
      </c>
      <c r="AM219" s="7">
        <v>0</v>
      </c>
      <c r="AN219" s="11">
        <v>0</v>
      </c>
      <c r="AO219" s="11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7"/>
      <c r="AV219" s="7"/>
      <c r="AW219" s="7"/>
      <c r="AX219" s="7"/>
      <c r="AY219" s="7">
        <v>0</v>
      </c>
      <c r="AZ219" s="7">
        <v>0</v>
      </c>
      <c r="BA219" s="12">
        <v>32.200000000000003</v>
      </c>
      <c r="BB219" s="10">
        <v>0</v>
      </c>
      <c r="BC219" s="1">
        <v>0</v>
      </c>
      <c r="BD219" s="1">
        <v>0</v>
      </c>
      <c r="BE219" s="2">
        <f t="shared" si="3"/>
        <v>32.200000000000003</v>
      </c>
      <c r="BF219">
        <f>LOG(Tabelle13[[#This Row],[ico_duration_days]])</f>
        <v>0.77815125038364363</v>
      </c>
    </row>
    <row r="220" spans="1:58" x14ac:dyDescent="0.2">
      <c r="A220" s="3" t="s">
        <v>485</v>
      </c>
      <c r="B220" s="3" t="s">
        <v>485</v>
      </c>
      <c r="C220" s="4">
        <v>1.8640000000000001</v>
      </c>
      <c r="D220" s="5">
        <v>0</v>
      </c>
      <c r="E220" s="6">
        <v>22.11</v>
      </c>
      <c r="F220" s="6">
        <v>0.13</v>
      </c>
      <c r="G220" s="7">
        <v>1</v>
      </c>
      <c r="H220" s="7">
        <v>0</v>
      </c>
      <c r="I220" s="7">
        <v>0</v>
      </c>
      <c r="J220" s="7">
        <v>2015</v>
      </c>
      <c r="K220" s="7">
        <v>6</v>
      </c>
      <c r="L220" s="7">
        <v>702</v>
      </c>
      <c r="M220" s="8"/>
      <c r="N220" s="8"/>
      <c r="O220" s="6">
        <f>LOG(Tabelle13[[#This Row],[funds_raised_usd]])</f>
        <v>4.0613016562060444</v>
      </c>
      <c r="P220" s="9">
        <v>11516</v>
      </c>
      <c r="Q220" s="7">
        <v>1</v>
      </c>
      <c r="R220" s="7">
        <v>0</v>
      </c>
      <c r="S220" s="7">
        <v>1</v>
      </c>
      <c r="T220" s="7">
        <v>0</v>
      </c>
      <c r="U220" s="7">
        <v>0</v>
      </c>
      <c r="V220" s="7">
        <v>0</v>
      </c>
      <c r="W220" s="7">
        <v>0</v>
      </c>
      <c r="X220" s="3">
        <v>0</v>
      </c>
      <c r="Y220" s="7">
        <v>1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10">
        <v>0</v>
      </c>
      <c r="AK220" s="7">
        <v>0</v>
      </c>
      <c r="AL220" s="7">
        <v>0</v>
      </c>
      <c r="AM220" s="7">
        <v>0</v>
      </c>
      <c r="AN220" s="11">
        <v>0</v>
      </c>
      <c r="AO220" s="11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7"/>
      <c r="AV220" s="7"/>
      <c r="AW220" s="7"/>
      <c r="AX220" s="7"/>
      <c r="AY220" s="7">
        <v>0</v>
      </c>
      <c r="AZ220" s="7">
        <v>0</v>
      </c>
      <c r="BA220" s="12">
        <v>5.7</v>
      </c>
      <c r="BB220" s="10">
        <v>0</v>
      </c>
      <c r="BC220" s="1">
        <v>0</v>
      </c>
      <c r="BD220" s="1">
        <v>0</v>
      </c>
      <c r="BE220" s="2">
        <f t="shared" si="3"/>
        <v>5.7</v>
      </c>
      <c r="BF220">
        <f>LOG(Tabelle13[[#This Row],[ico_duration_days]])</f>
        <v>0.77815125038364363</v>
      </c>
    </row>
    <row r="221" spans="1:58" x14ac:dyDescent="0.2">
      <c r="A221" s="3" t="s">
        <v>490</v>
      </c>
      <c r="B221" s="3" t="s">
        <v>491</v>
      </c>
      <c r="C221" s="4">
        <v>0</v>
      </c>
      <c r="D221" s="5">
        <v>0</v>
      </c>
      <c r="E221" s="6">
        <v>0</v>
      </c>
      <c r="F221" s="6"/>
      <c r="G221" s="7">
        <v>1</v>
      </c>
      <c r="H221" s="7">
        <v>0</v>
      </c>
      <c r="I221" s="7">
        <v>0</v>
      </c>
      <c r="J221" s="7">
        <v>2015</v>
      </c>
      <c r="K221" s="7">
        <v>3</v>
      </c>
      <c r="L221" s="7">
        <v>788</v>
      </c>
      <c r="M221" s="8"/>
      <c r="N221" s="8"/>
      <c r="O221" s="6">
        <f>LOG(Tabelle13[[#This Row],[funds_raised_usd]])</f>
        <v>4.0405232264455959</v>
      </c>
      <c r="P221" s="9">
        <v>10978</v>
      </c>
      <c r="Q221" s="7">
        <v>1</v>
      </c>
      <c r="R221" s="7">
        <v>0</v>
      </c>
      <c r="S221" s="7">
        <v>0</v>
      </c>
      <c r="T221" s="7">
        <v>0</v>
      </c>
      <c r="U221" s="7">
        <v>1</v>
      </c>
      <c r="V221" s="7">
        <v>0</v>
      </c>
      <c r="W221" s="7">
        <v>0</v>
      </c>
      <c r="X221" s="3">
        <v>0</v>
      </c>
      <c r="Y221" s="7">
        <v>1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10">
        <v>0</v>
      </c>
      <c r="AK221" s="7">
        <v>0</v>
      </c>
      <c r="AL221" s="7">
        <v>0</v>
      </c>
      <c r="AM221" s="7">
        <v>0</v>
      </c>
      <c r="AN221" s="11">
        <v>0</v>
      </c>
      <c r="AO221" s="11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7"/>
      <c r="AV221" s="7"/>
      <c r="AW221" s="7"/>
      <c r="AX221" s="7"/>
      <c r="AY221" s="7">
        <v>0</v>
      </c>
      <c r="AZ221" s="7">
        <v>0</v>
      </c>
      <c r="BA221" s="12">
        <v>13.5</v>
      </c>
      <c r="BB221" s="10">
        <v>0</v>
      </c>
      <c r="BC221" s="1">
        <v>0</v>
      </c>
      <c r="BD221" s="1">
        <v>0</v>
      </c>
      <c r="BE221" s="2">
        <f t="shared" si="3"/>
        <v>13.5</v>
      </c>
      <c r="BF221">
        <f>LOG(Tabelle13[[#This Row],[ico_duration_days]])</f>
        <v>0.47712125471966244</v>
      </c>
    </row>
    <row r="222" spans="1:58" x14ac:dyDescent="0.2">
      <c r="A222" s="3" t="s">
        <v>492</v>
      </c>
      <c r="B222" s="3" t="s">
        <v>493</v>
      </c>
      <c r="C222" s="4">
        <v>0</v>
      </c>
      <c r="D222" s="5">
        <v>0</v>
      </c>
      <c r="E222" s="6">
        <v>0</v>
      </c>
      <c r="F222" s="6">
        <v>0</v>
      </c>
      <c r="G222" s="7">
        <v>1</v>
      </c>
      <c r="H222" s="7">
        <v>0</v>
      </c>
      <c r="I222" s="7">
        <v>0</v>
      </c>
      <c r="J222" s="7">
        <v>2015</v>
      </c>
      <c r="K222" s="7">
        <v>3</v>
      </c>
      <c r="L222" s="7">
        <v>605</v>
      </c>
      <c r="M222" s="8"/>
      <c r="N222" s="8"/>
      <c r="O222" s="6">
        <f>LOG(Tabelle13[[#This Row],[funds_raised_usd]])</f>
        <v>3.9940530635876752</v>
      </c>
      <c r="P222" s="9">
        <v>9864</v>
      </c>
      <c r="Q222" s="7">
        <v>1</v>
      </c>
      <c r="R222" s="7">
        <v>0</v>
      </c>
      <c r="S222" s="7">
        <v>0</v>
      </c>
      <c r="T222" s="7">
        <v>0</v>
      </c>
      <c r="U222" s="7">
        <v>1</v>
      </c>
      <c r="V222" s="7">
        <v>0</v>
      </c>
      <c r="W222" s="7">
        <v>0</v>
      </c>
      <c r="X222" s="3">
        <v>0</v>
      </c>
      <c r="Y222" s="7">
        <v>1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10">
        <v>0</v>
      </c>
      <c r="AK222" s="7">
        <v>0</v>
      </c>
      <c r="AL222" s="7">
        <v>0</v>
      </c>
      <c r="AM222" s="7">
        <v>0</v>
      </c>
      <c r="AN222" s="11">
        <v>0</v>
      </c>
      <c r="AO222" s="11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0</v>
      </c>
      <c r="AU222" s="7"/>
      <c r="AV222" s="7"/>
      <c r="AW222" s="7"/>
      <c r="AX222" s="7"/>
      <c r="AY222" s="7">
        <v>0</v>
      </c>
      <c r="AZ222" s="7">
        <v>0</v>
      </c>
      <c r="BA222" s="12">
        <v>4.8</v>
      </c>
      <c r="BB222" s="10">
        <v>0</v>
      </c>
      <c r="BC222" s="1">
        <v>0</v>
      </c>
      <c r="BD222" s="1">
        <v>0</v>
      </c>
      <c r="BE222" s="2">
        <f t="shared" si="3"/>
        <v>4.8</v>
      </c>
      <c r="BF222">
        <f>LOG(Tabelle13[[#This Row],[ico_duration_days]])</f>
        <v>0.47712125471966244</v>
      </c>
    </row>
    <row r="223" spans="1:58" x14ac:dyDescent="0.2">
      <c r="A223" s="3" t="s">
        <v>496</v>
      </c>
      <c r="B223" s="3" t="s">
        <v>497</v>
      </c>
      <c r="C223" s="4">
        <v>0</v>
      </c>
      <c r="D223" s="5">
        <v>0</v>
      </c>
      <c r="E223" s="6">
        <v>0</v>
      </c>
      <c r="F223" s="6">
        <v>0</v>
      </c>
      <c r="G223" s="7">
        <v>1</v>
      </c>
      <c r="H223" s="7">
        <v>0</v>
      </c>
      <c r="I223" s="7">
        <v>0</v>
      </c>
      <c r="J223" s="7">
        <v>2015</v>
      </c>
      <c r="K223" s="7">
        <v>3</v>
      </c>
      <c r="L223" s="7">
        <v>687</v>
      </c>
      <c r="M223" s="8"/>
      <c r="N223" s="8"/>
      <c r="O223" s="6">
        <f>LOG(Tabelle13[[#This Row],[funds_raised_usd]])</f>
        <v>3.9043909200123617</v>
      </c>
      <c r="P223" s="9">
        <v>8024</v>
      </c>
      <c r="Q223" s="7">
        <v>1</v>
      </c>
      <c r="R223" s="7">
        <v>0</v>
      </c>
      <c r="S223" s="7">
        <v>0</v>
      </c>
      <c r="T223" s="7">
        <v>0</v>
      </c>
      <c r="U223" s="7">
        <v>1</v>
      </c>
      <c r="V223" s="7">
        <v>0</v>
      </c>
      <c r="W223" s="7">
        <v>0</v>
      </c>
      <c r="X223" s="3">
        <v>0</v>
      </c>
      <c r="Y223" s="7">
        <v>1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10">
        <v>0</v>
      </c>
      <c r="AK223" s="7">
        <v>0</v>
      </c>
      <c r="AL223" s="7">
        <v>0</v>
      </c>
      <c r="AM223" s="7">
        <v>0</v>
      </c>
      <c r="AN223" s="11">
        <v>0</v>
      </c>
      <c r="AO223" s="11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7"/>
      <c r="AV223" s="7"/>
      <c r="AW223" s="7"/>
      <c r="AX223" s="7"/>
      <c r="AY223" s="7">
        <v>0</v>
      </c>
      <c r="AZ223" s="7">
        <v>0</v>
      </c>
      <c r="BA223" s="12">
        <v>30.5</v>
      </c>
      <c r="BB223" s="10">
        <v>0</v>
      </c>
      <c r="BC223" s="1">
        <v>0</v>
      </c>
      <c r="BD223" s="1">
        <v>0</v>
      </c>
      <c r="BE223" s="2">
        <f t="shared" si="3"/>
        <v>30.5</v>
      </c>
      <c r="BF223">
        <f>LOG(Tabelle13[[#This Row],[ico_duration_days]])</f>
        <v>0.47712125471966244</v>
      </c>
    </row>
    <row r="224" spans="1:58" x14ac:dyDescent="0.2">
      <c r="A224" s="3" t="s">
        <v>501</v>
      </c>
      <c r="B224" s="3" t="s">
        <v>502</v>
      </c>
      <c r="C224" s="4">
        <v>0</v>
      </c>
      <c r="D224" s="5">
        <v>0</v>
      </c>
      <c r="E224" s="6">
        <v>0</v>
      </c>
      <c r="F224" s="6">
        <v>0</v>
      </c>
      <c r="G224" s="7">
        <v>1</v>
      </c>
      <c r="H224" s="7">
        <v>0</v>
      </c>
      <c r="I224" s="7">
        <v>0</v>
      </c>
      <c r="J224" s="7">
        <v>2015</v>
      </c>
      <c r="K224" s="7">
        <v>2</v>
      </c>
      <c r="L224" s="7">
        <v>692</v>
      </c>
      <c r="M224" s="8"/>
      <c r="N224" s="8"/>
      <c r="O224" s="6">
        <f>LOG(Tabelle13[[#This Row],[funds_raised_usd]])</f>
        <v>3.8601582613182783</v>
      </c>
      <c r="P224" s="9">
        <v>7247</v>
      </c>
      <c r="Q224" s="7">
        <v>1</v>
      </c>
      <c r="R224" s="7">
        <v>0</v>
      </c>
      <c r="S224" s="7">
        <v>0</v>
      </c>
      <c r="T224" s="7">
        <v>0</v>
      </c>
      <c r="U224" s="7">
        <v>1</v>
      </c>
      <c r="V224" s="7">
        <v>0</v>
      </c>
      <c r="W224" s="7">
        <v>0</v>
      </c>
      <c r="X224" s="3">
        <v>0</v>
      </c>
      <c r="Y224" s="7">
        <v>1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10">
        <v>0</v>
      </c>
      <c r="AK224" s="7">
        <v>0</v>
      </c>
      <c r="AL224" s="7">
        <v>0</v>
      </c>
      <c r="AM224" s="7">
        <v>0</v>
      </c>
      <c r="AN224" s="11">
        <v>0</v>
      </c>
      <c r="AO224" s="11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7"/>
      <c r="AV224" s="7"/>
      <c r="AW224" s="7"/>
      <c r="AX224" s="7"/>
      <c r="AY224" s="7">
        <v>0</v>
      </c>
      <c r="AZ224" s="7">
        <v>0</v>
      </c>
      <c r="BA224" s="12">
        <v>46.3</v>
      </c>
      <c r="BB224" s="10">
        <v>0</v>
      </c>
      <c r="BC224" s="1">
        <v>0</v>
      </c>
      <c r="BD224" s="1">
        <v>0</v>
      </c>
      <c r="BE224" s="2">
        <f t="shared" si="3"/>
        <v>46.3</v>
      </c>
      <c r="BF224">
        <f>LOG(Tabelle13[[#This Row],[ico_duration_days]])</f>
        <v>0.3010299956639812</v>
      </c>
    </row>
    <row r="225" spans="1:58" x14ac:dyDescent="0.2">
      <c r="A225" s="3" t="s">
        <v>503</v>
      </c>
      <c r="B225" s="3" t="s">
        <v>504</v>
      </c>
      <c r="C225" s="4">
        <v>0</v>
      </c>
      <c r="D225" s="5">
        <v>0</v>
      </c>
      <c r="E225" s="6">
        <v>0</v>
      </c>
      <c r="F225" s="6">
        <v>0</v>
      </c>
      <c r="G225" s="7">
        <v>1</v>
      </c>
      <c r="H225" s="7">
        <v>0</v>
      </c>
      <c r="I225" s="7">
        <v>0</v>
      </c>
      <c r="J225" s="7">
        <v>2015</v>
      </c>
      <c r="K225" s="7">
        <v>3</v>
      </c>
      <c r="L225" s="7">
        <v>595</v>
      </c>
      <c r="M225" s="8"/>
      <c r="N225" s="8"/>
      <c r="O225" s="6">
        <f>LOG(Tabelle13[[#This Row],[funds_raised_usd]])</f>
        <v>3.834738518903841</v>
      </c>
      <c r="P225" s="9">
        <v>6835</v>
      </c>
      <c r="Q225" s="7">
        <v>1</v>
      </c>
      <c r="R225" s="7">
        <v>0</v>
      </c>
      <c r="S225" s="7">
        <v>0</v>
      </c>
      <c r="T225" s="7">
        <v>0</v>
      </c>
      <c r="U225" s="7">
        <v>1</v>
      </c>
      <c r="V225" s="7">
        <v>0</v>
      </c>
      <c r="W225" s="7">
        <v>0</v>
      </c>
      <c r="X225" s="3">
        <v>0</v>
      </c>
      <c r="Y225" s="7">
        <v>1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10">
        <v>0</v>
      </c>
      <c r="AK225" s="7">
        <v>0</v>
      </c>
      <c r="AL225" s="7">
        <v>0</v>
      </c>
      <c r="AM225" s="7">
        <v>0</v>
      </c>
      <c r="AN225" s="11">
        <v>0</v>
      </c>
      <c r="AO225" s="11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7"/>
      <c r="AV225" s="7"/>
      <c r="AW225" s="7"/>
      <c r="AX225" s="7"/>
      <c r="AY225" s="7">
        <v>0</v>
      </c>
      <c r="AZ225" s="7">
        <v>0</v>
      </c>
      <c r="BA225" s="12">
        <v>6.6</v>
      </c>
      <c r="BB225" s="10">
        <v>0</v>
      </c>
      <c r="BC225" s="1">
        <v>0</v>
      </c>
      <c r="BD225" s="1">
        <v>0</v>
      </c>
      <c r="BE225" s="2">
        <f t="shared" si="3"/>
        <v>6.6</v>
      </c>
      <c r="BF225">
        <f>LOG(Tabelle13[[#This Row],[ico_duration_days]])</f>
        <v>0.47712125471966244</v>
      </c>
    </row>
    <row r="226" spans="1:58" x14ac:dyDescent="0.2">
      <c r="A226" s="3" t="s">
        <v>505</v>
      </c>
      <c r="B226" s="3" t="s">
        <v>506</v>
      </c>
      <c r="C226" s="4">
        <v>0</v>
      </c>
      <c r="D226" s="5">
        <v>0</v>
      </c>
      <c r="E226" s="6">
        <v>0</v>
      </c>
      <c r="F226" s="6">
        <v>0</v>
      </c>
      <c r="G226" s="7">
        <v>1</v>
      </c>
      <c r="H226" s="7">
        <v>0</v>
      </c>
      <c r="I226" s="7">
        <v>0</v>
      </c>
      <c r="J226" s="7">
        <v>2015</v>
      </c>
      <c r="K226" s="7">
        <v>6</v>
      </c>
      <c r="L226" s="7">
        <v>619</v>
      </c>
      <c r="M226" s="8"/>
      <c r="N226" s="8"/>
      <c r="O226" s="6">
        <f>LOG(Tabelle13[[#This Row],[funds_raised_usd]])</f>
        <v>3.8024316264307236</v>
      </c>
      <c r="P226" s="9">
        <v>6345</v>
      </c>
      <c r="Q226" s="7">
        <v>1</v>
      </c>
      <c r="R226" s="7">
        <v>0</v>
      </c>
      <c r="S226" s="7">
        <v>0</v>
      </c>
      <c r="T226" s="7">
        <v>0</v>
      </c>
      <c r="U226" s="7">
        <v>1</v>
      </c>
      <c r="V226" s="7">
        <v>0</v>
      </c>
      <c r="W226" s="7">
        <v>0</v>
      </c>
      <c r="X226" s="3">
        <v>0</v>
      </c>
      <c r="Y226" s="7">
        <v>1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10">
        <v>0</v>
      </c>
      <c r="AK226" s="7">
        <v>0</v>
      </c>
      <c r="AL226" s="7">
        <v>0</v>
      </c>
      <c r="AM226" s="7">
        <v>0</v>
      </c>
      <c r="AN226" s="11">
        <v>0</v>
      </c>
      <c r="AO226" s="11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7"/>
      <c r="AV226" s="7"/>
      <c r="AW226" s="7"/>
      <c r="AX226" s="7"/>
      <c r="AY226" s="7">
        <v>0</v>
      </c>
      <c r="AZ226" s="7">
        <v>0</v>
      </c>
      <c r="BA226" s="12">
        <v>11</v>
      </c>
      <c r="BB226" s="10">
        <v>0</v>
      </c>
      <c r="BC226" s="1">
        <v>0</v>
      </c>
      <c r="BD226" s="1">
        <v>0</v>
      </c>
      <c r="BE226" s="2">
        <f t="shared" si="3"/>
        <v>11</v>
      </c>
      <c r="BF226">
        <f>LOG(Tabelle13[[#This Row],[ico_duration_days]])</f>
        <v>0.77815125038364363</v>
      </c>
    </row>
    <row r="227" spans="1:58" x14ac:dyDescent="0.2">
      <c r="A227" s="3" t="s">
        <v>509</v>
      </c>
      <c r="B227" s="3" t="s">
        <v>509</v>
      </c>
      <c r="C227" s="4">
        <v>0</v>
      </c>
      <c r="D227" s="5">
        <v>0</v>
      </c>
      <c r="E227" s="6">
        <v>0</v>
      </c>
      <c r="F227" s="6"/>
      <c r="G227" s="7">
        <v>1</v>
      </c>
      <c r="H227" s="7">
        <v>0</v>
      </c>
      <c r="I227" s="7">
        <v>0</v>
      </c>
      <c r="J227" s="7">
        <v>2015</v>
      </c>
      <c r="K227" s="7">
        <v>2</v>
      </c>
      <c r="L227" s="7">
        <v>756</v>
      </c>
      <c r="M227" s="8"/>
      <c r="N227" s="8"/>
      <c r="O227" s="6">
        <f>LOG(Tabelle13[[#This Row],[funds_raised_usd]])</f>
        <v>3.7928117712481471</v>
      </c>
      <c r="P227" s="9">
        <v>6206</v>
      </c>
      <c r="Q227" s="7">
        <v>1</v>
      </c>
      <c r="R227" s="7">
        <v>0</v>
      </c>
      <c r="S227" s="7">
        <v>0</v>
      </c>
      <c r="T227" s="7">
        <v>0</v>
      </c>
      <c r="U227" s="7">
        <v>1</v>
      </c>
      <c r="V227" s="7">
        <v>0</v>
      </c>
      <c r="W227" s="7">
        <v>0</v>
      </c>
      <c r="X227" s="3">
        <v>0</v>
      </c>
      <c r="Y227" s="7">
        <v>1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10">
        <v>0</v>
      </c>
      <c r="AK227" s="7">
        <v>0</v>
      </c>
      <c r="AL227" s="7">
        <v>0</v>
      </c>
      <c r="AM227" s="7">
        <v>0</v>
      </c>
      <c r="AN227" s="11">
        <v>0</v>
      </c>
      <c r="AO227" s="11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7"/>
      <c r="AV227" s="7"/>
      <c r="AW227" s="7"/>
      <c r="AX227" s="7"/>
      <c r="AY227" s="7">
        <v>0</v>
      </c>
      <c r="AZ227" s="7">
        <v>0</v>
      </c>
      <c r="BA227" s="12">
        <v>11</v>
      </c>
      <c r="BB227" s="10">
        <v>0</v>
      </c>
      <c r="BC227" s="1">
        <v>0</v>
      </c>
      <c r="BD227" s="1">
        <v>0</v>
      </c>
      <c r="BE227" s="2">
        <f t="shared" si="3"/>
        <v>11</v>
      </c>
      <c r="BF227">
        <f>LOG(Tabelle13[[#This Row],[ico_duration_days]])</f>
        <v>0.3010299956639812</v>
      </c>
    </row>
    <row r="228" spans="1:58" x14ac:dyDescent="0.2">
      <c r="A228" s="3" t="s">
        <v>510</v>
      </c>
      <c r="B228" s="3" t="s">
        <v>511</v>
      </c>
      <c r="C228" s="4">
        <v>0</v>
      </c>
      <c r="D228" s="5">
        <v>0</v>
      </c>
      <c r="E228" s="6">
        <v>0</v>
      </c>
      <c r="F228" s="6"/>
      <c r="G228" s="7">
        <v>1</v>
      </c>
      <c r="H228" s="7">
        <v>0</v>
      </c>
      <c r="I228" s="7">
        <v>0</v>
      </c>
      <c r="J228" s="7">
        <v>2015</v>
      </c>
      <c r="K228" s="7">
        <v>4</v>
      </c>
      <c r="L228" s="7">
        <v>769</v>
      </c>
      <c r="M228" s="8"/>
      <c r="N228" s="8"/>
      <c r="O228" s="6">
        <f>LOG(Tabelle13[[#This Row],[funds_raised_usd]])</f>
        <v>3.7858279199958655</v>
      </c>
      <c r="P228" s="9">
        <v>6107</v>
      </c>
      <c r="Q228" s="7">
        <v>1</v>
      </c>
      <c r="R228" s="7">
        <v>0</v>
      </c>
      <c r="S228" s="7">
        <v>0</v>
      </c>
      <c r="T228" s="7">
        <v>0</v>
      </c>
      <c r="U228" s="7">
        <v>1</v>
      </c>
      <c r="V228" s="7">
        <v>0</v>
      </c>
      <c r="W228" s="7">
        <v>0</v>
      </c>
      <c r="X228" s="3">
        <v>0</v>
      </c>
      <c r="Y228" s="7">
        <v>1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10">
        <v>0</v>
      </c>
      <c r="AK228" s="7">
        <v>0</v>
      </c>
      <c r="AL228" s="7">
        <v>0</v>
      </c>
      <c r="AM228" s="7">
        <v>0</v>
      </c>
      <c r="AN228" s="11">
        <v>0</v>
      </c>
      <c r="AO228" s="11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7"/>
      <c r="AV228" s="7"/>
      <c r="AW228" s="7"/>
      <c r="AX228" s="7"/>
      <c r="AY228" s="7">
        <v>0</v>
      </c>
      <c r="AZ228" s="7">
        <v>0</v>
      </c>
      <c r="BA228" s="12">
        <v>11.2</v>
      </c>
      <c r="BB228" s="10">
        <v>0.06</v>
      </c>
      <c r="BC228" s="1">
        <v>0</v>
      </c>
      <c r="BD228" s="1">
        <v>0</v>
      </c>
      <c r="BE228" s="2">
        <f t="shared" si="3"/>
        <v>11.26</v>
      </c>
      <c r="BF228">
        <f>LOG(Tabelle13[[#This Row],[ico_duration_days]])</f>
        <v>0.6020599913279624</v>
      </c>
    </row>
    <row r="229" spans="1:58" x14ac:dyDescent="0.2">
      <c r="A229" s="3" t="s">
        <v>512</v>
      </c>
      <c r="B229" s="3" t="s">
        <v>513</v>
      </c>
      <c r="C229" s="4">
        <v>0</v>
      </c>
      <c r="D229" s="5">
        <v>0</v>
      </c>
      <c r="E229" s="6">
        <v>0</v>
      </c>
      <c r="F229" s="6">
        <v>0</v>
      </c>
      <c r="G229" s="7">
        <v>1</v>
      </c>
      <c r="H229" s="7">
        <v>0</v>
      </c>
      <c r="I229" s="7">
        <v>0</v>
      </c>
      <c r="J229" s="7">
        <v>2015</v>
      </c>
      <c r="K229" s="7">
        <v>3</v>
      </c>
      <c r="L229" s="7">
        <v>689</v>
      </c>
      <c r="M229" s="8"/>
      <c r="N229" s="8"/>
      <c r="O229" s="6">
        <f>LOG(Tabelle13[[#This Row],[funds_raised_usd]])</f>
        <v>3.7594411971336976</v>
      </c>
      <c r="P229" s="9">
        <v>5747</v>
      </c>
      <c r="Q229" s="7">
        <v>1</v>
      </c>
      <c r="R229" s="7">
        <v>0</v>
      </c>
      <c r="S229" s="7">
        <v>0</v>
      </c>
      <c r="T229" s="7">
        <v>0</v>
      </c>
      <c r="U229" s="7">
        <v>1</v>
      </c>
      <c r="V229" s="7">
        <v>0</v>
      </c>
      <c r="W229" s="7">
        <v>0</v>
      </c>
      <c r="X229" s="3">
        <v>0</v>
      </c>
      <c r="Y229" s="7">
        <v>1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7">
        <v>0</v>
      </c>
      <c r="AG229" s="7">
        <v>0</v>
      </c>
      <c r="AH229" s="7">
        <v>0</v>
      </c>
      <c r="AI229" s="7">
        <v>0</v>
      </c>
      <c r="AJ229" s="10">
        <v>0</v>
      </c>
      <c r="AK229" s="7">
        <v>0</v>
      </c>
      <c r="AL229" s="7">
        <v>0</v>
      </c>
      <c r="AM229" s="7">
        <v>0</v>
      </c>
      <c r="AN229" s="11">
        <v>0</v>
      </c>
      <c r="AO229" s="11">
        <v>0</v>
      </c>
      <c r="AP229" s="7">
        <v>0</v>
      </c>
      <c r="AQ229" s="7">
        <v>0</v>
      </c>
      <c r="AR229" s="7">
        <v>0</v>
      </c>
      <c r="AS229" s="7">
        <v>0</v>
      </c>
      <c r="AT229" s="7">
        <v>0</v>
      </c>
      <c r="AU229" s="7"/>
      <c r="AV229" s="7"/>
      <c r="AW229" s="7"/>
      <c r="AX229" s="7"/>
      <c r="AY229" s="7">
        <v>0</v>
      </c>
      <c r="AZ229" s="7">
        <v>0</v>
      </c>
      <c r="BA229" s="12">
        <v>0</v>
      </c>
      <c r="BB229" s="10">
        <v>0</v>
      </c>
      <c r="BC229" s="1">
        <v>0</v>
      </c>
      <c r="BD229" s="1">
        <v>0</v>
      </c>
      <c r="BE229" s="2">
        <f t="shared" si="3"/>
        <v>0</v>
      </c>
      <c r="BF229">
        <f>LOG(Tabelle13[[#This Row],[ico_duration_days]])</f>
        <v>0.47712125471966244</v>
      </c>
    </row>
    <row r="230" spans="1:58" x14ac:dyDescent="0.2">
      <c r="A230" s="3" t="s">
        <v>516</v>
      </c>
      <c r="B230" s="3" t="s">
        <v>516</v>
      </c>
      <c r="C230" s="4">
        <v>0</v>
      </c>
      <c r="D230" s="5">
        <v>0</v>
      </c>
      <c r="E230" s="6">
        <v>0</v>
      </c>
      <c r="F230" s="6"/>
      <c r="G230" s="7">
        <v>1</v>
      </c>
      <c r="H230" s="7">
        <v>0</v>
      </c>
      <c r="I230" s="7">
        <v>0</v>
      </c>
      <c r="J230" s="7">
        <v>2015</v>
      </c>
      <c r="K230" s="7">
        <v>0</v>
      </c>
      <c r="L230" s="7">
        <v>744</v>
      </c>
      <c r="M230" s="8"/>
      <c r="N230" s="8"/>
      <c r="O230" s="6">
        <f>LOG(Tabelle13[[#This Row],[funds_raised_usd]])</f>
        <v>3.7482655726687408</v>
      </c>
      <c r="P230" s="9">
        <v>5601</v>
      </c>
      <c r="Q230" s="7">
        <v>1</v>
      </c>
      <c r="R230" s="7">
        <v>0</v>
      </c>
      <c r="S230" s="7">
        <v>0</v>
      </c>
      <c r="T230" s="7">
        <v>0</v>
      </c>
      <c r="U230" s="7">
        <v>1</v>
      </c>
      <c r="V230" s="7">
        <v>0</v>
      </c>
      <c r="W230" s="7">
        <v>0</v>
      </c>
      <c r="X230" s="3">
        <v>0</v>
      </c>
      <c r="Y230" s="7">
        <v>1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10">
        <v>0</v>
      </c>
      <c r="AK230" s="7">
        <v>0</v>
      </c>
      <c r="AL230" s="7">
        <v>0</v>
      </c>
      <c r="AM230" s="7">
        <v>0</v>
      </c>
      <c r="AN230" s="11">
        <v>0</v>
      </c>
      <c r="AO230" s="11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7"/>
      <c r="AV230" s="7"/>
      <c r="AW230" s="7"/>
      <c r="AX230" s="7"/>
      <c r="AY230" s="7">
        <v>0</v>
      </c>
      <c r="AZ230" s="7">
        <v>0</v>
      </c>
      <c r="BA230" s="12">
        <v>6</v>
      </c>
      <c r="BB230" s="10">
        <v>0</v>
      </c>
      <c r="BC230" s="1">
        <v>0</v>
      </c>
      <c r="BD230" s="1">
        <v>0</v>
      </c>
      <c r="BE230" s="2">
        <f t="shared" si="3"/>
        <v>6</v>
      </c>
      <c r="BF230">
        <v>0</v>
      </c>
    </row>
    <row r="231" spans="1:58" x14ac:dyDescent="0.2">
      <c r="A231" s="3" t="s">
        <v>517</v>
      </c>
      <c r="B231" s="3" t="s">
        <v>518</v>
      </c>
      <c r="C231" s="4">
        <v>0</v>
      </c>
      <c r="D231" s="5">
        <v>0</v>
      </c>
      <c r="E231" s="6">
        <v>0</v>
      </c>
      <c r="F231" s="6">
        <v>0</v>
      </c>
      <c r="G231" s="7">
        <v>1</v>
      </c>
      <c r="H231" s="7">
        <v>0</v>
      </c>
      <c r="I231" s="7">
        <v>0</v>
      </c>
      <c r="J231" s="7">
        <v>2015</v>
      </c>
      <c r="K231" s="7">
        <v>4</v>
      </c>
      <c r="L231" s="7">
        <v>695</v>
      </c>
      <c r="M231" s="8"/>
      <c r="N231" s="8"/>
      <c r="O231" s="6">
        <f>LOG(Tabelle13[[#This Row],[funds_raised_usd]])</f>
        <v>3.7449185424413529</v>
      </c>
      <c r="P231" s="9">
        <v>5558</v>
      </c>
      <c r="Q231" s="7">
        <v>1</v>
      </c>
      <c r="R231" s="7">
        <v>0</v>
      </c>
      <c r="S231" s="7">
        <v>0</v>
      </c>
      <c r="T231" s="7">
        <v>0</v>
      </c>
      <c r="U231" s="7">
        <v>1</v>
      </c>
      <c r="V231" s="7">
        <v>0</v>
      </c>
      <c r="W231" s="7">
        <v>0</v>
      </c>
      <c r="X231" s="3">
        <v>0</v>
      </c>
      <c r="Y231" s="7">
        <v>1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10">
        <v>0</v>
      </c>
      <c r="AK231" s="7">
        <v>0</v>
      </c>
      <c r="AL231" s="7">
        <v>0</v>
      </c>
      <c r="AM231" s="7">
        <v>0</v>
      </c>
      <c r="AN231" s="11">
        <v>0</v>
      </c>
      <c r="AO231" s="11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7"/>
      <c r="AV231" s="7"/>
      <c r="AW231" s="7"/>
      <c r="AX231" s="7">
        <v>1</v>
      </c>
      <c r="AY231" s="7">
        <v>0</v>
      </c>
      <c r="AZ231" s="7">
        <v>0</v>
      </c>
      <c r="BA231" s="12">
        <v>75.7</v>
      </c>
      <c r="BB231" s="10">
        <v>0</v>
      </c>
      <c r="BC231" s="1">
        <v>0</v>
      </c>
      <c r="BD231" s="1">
        <v>0</v>
      </c>
      <c r="BE231" s="2">
        <f t="shared" si="3"/>
        <v>75.7</v>
      </c>
      <c r="BF231">
        <f>LOG(Tabelle13[[#This Row],[ico_duration_days]])</f>
        <v>0.6020599913279624</v>
      </c>
    </row>
    <row r="232" spans="1:58" x14ac:dyDescent="0.2">
      <c r="A232" s="3" t="s">
        <v>519</v>
      </c>
      <c r="B232" s="3" t="s">
        <v>520</v>
      </c>
      <c r="C232" s="4">
        <v>2.3800000000000002E-2</v>
      </c>
      <c r="D232" s="5">
        <v>23409</v>
      </c>
      <c r="E232" s="6">
        <v>0.25</v>
      </c>
      <c r="F232" s="6"/>
      <c r="G232" s="7">
        <v>1</v>
      </c>
      <c r="H232" s="7">
        <v>0</v>
      </c>
      <c r="I232" s="7">
        <v>0</v>
      </c>
      <c r="J232" s="7">
        <v>2015</v>
      </c>
      <c r="K232" s="7">
        <v>2</v>
      </c>
      <c r="L232" s="7">
        <v>717</v>
      </c>
      <c r="M232" s="8"/>
      <c r="N232" s="8"/>
      <c r="O232" s="6">
        <f>LOG(Tabelle13[[#This Row],[funds_raised_usd]])</f>
        <v>3.7141620460988531</v>
      </c>
      <c r="P232" s="9">
        <v>5178</v>
      </c>
      <c r="Q232" s="7">
        <v>1</v>
      </c>
      <c r="R232" s="7">
        <v>0</v>
      </c>
      <c r="S232" s="7">
        <v>0</v>
      </c>
      <c r="T232" s="7">
        <v>0</v>
      </c>
      <c r="U232" s="7">
        <v>1</v>
      </c>
      <c r="V232" s="7">
        <v>0</v>
      </c>
      <c r="W232" s="7">
        <v>0</v>
      </c>
      <c r="X232" s="3">
        <v>0</v>
      </c>
      <c r="Y232" s="7">
        <v>1</v>
      </c>
      <c r="Z232" s="7">
        <v>0</v>
      </c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7">
        <v>0</v>
      </c>
      <c r="AG232" s="7">
        <v>0</v>
      </c>
      <c r="AH232" s="7">
        <v>0</v>
      </c>
      <c r="AI232" s="7">
        <v>0</v>
      </c>
      <c r="AJ232" s="10">
        <v>0</v>
      </c>
      <c r="AK232" s="7">
        <v>0</v>
      </c>
      <c r="AL232" s="7">
        <v>0</v>
      </c>
      <c r="AM232" s="7">
        <v>0</v>
      </c>
      <c r="AN232" s="11">
        <v>0</v>
      </c>
      <c r="AO232" s="11">
        <v>0</v>
      </c>
      <c r="AP232" s="7">
        <v>0</v>
      </c>
      <c r="AQ232" s="7">
        <v>0</v>
      </c>
      <c r="AR232" s="7">
        <v>0</v>
      </c>
      <c r="AS232" s="7">
        <v>0</v>
      </c>
      <c r="AT232" s="7">
        <v>0</v>
      </c>
      <c r="AU232" s="7"/>
      <c r="AV232" s="7"/>
      <c r="AW232" s="7"/>
      <c r="AX232" s="7">
        <v>1</v>
      </c>
      <c r="AY232" s="7">
        <v>0</v>
      </c>
      <c r="AZ232" s="7">
        <v>0</v>
      </c>
      <c r="BA232" s="12">
        <v>132.19999999999999</v>
      </c>
      <c r="BB232" s="10">
        <v>0</v>
      </c>
      <c r="BC232" s="1">
        <v>0</v>
      </c>
      <c r="BD232" s="1">
        <v>0</v>
      </c>
      <c r="BE232" s="2">
        <f t="shared" si="3"/>
        <v>132.19999999999999</v>
      </c>
      <c r="BF232">
        <f>LOG(Tabelle13[[#This Row],[ico_duration_days]])</f>
        <v>0.3010299956639812</v>
      </c>
    </row>
    <row r="233" spans="1:58" x14ac:dyDescent="0.2">
      <c r="A233" s="3" t="s">
        <v>521</v>
      </c>
      <c r="B233" s="3" t="s">
        <v>522</v>
      </c>
      <c r="C233" s="4">
        <v>1</v>
      </c>
      <c r="D233" s="5">
        <v>1.92058</v>
      </c>
      <c r="E233" s="6">
        <v>38461.24</v>
      </c>
      <c r="F233" s="6"/>
      <c r="G233" s="7">
        <v>1</v>
      </c>
      <c r="H233" s="7">
        <v>0</v>
      </c>
      <c r="I233" s="7">
        <v>0</v>
      </c>
      <c r="J233" s="7">
        <v>2015</v>
      </c>
      <c r="K233" s="7">
        <v>2</v>
      </c>
      <c r="L233" s="7">
        <v>716</v>
      </c>
      <c r="M233" s="8"/>
      <c r="N233" s="8"/>
      <c r="O233" s="6">
        <f>LOG(Tabelle13[[#This Row],[funds_raised_usd]])</f>
        <v>3.7107095657243372</v>
      </c>
      <c r="P233" s="9">
        <v>5137</v>
      </c>
      <c r="Q233" s="7">
        <v>1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3">
        <v>1</v>
      </c>
      <c r="Y233" s="7">
        <v>1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10">
        <v>0</v>
      </c>
      <c r="AK233" s="7">
        <v>0</v>
      </c>
      <c r="AL233" s="7">
        <v>0</v>
      </c>
      <c r="AM233" s="7">
        <v>0</v>
      </c>
      <c r="AN233" s="11">
        <v>0</v>
      </c>
      <c r="AO233" s="11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7"/>
      <c r="AV233" s="7"/>
      <c r="AW233" s="7"/>
      <c r="AX233" s="7"/>
      <c r="AY233" s="7">
        <v>0</v>
      </c>
      <c r="AZ233" s="7">
        <v>0</v>
      </c>
      <c r="BA233" s="12">
        <v>21.2</v>
      </c>
      <c r="BB233" s="10">
        <v>0</v>
      </c>
      <c r="BC233" s="1">
        <v>0</v>
      </c>
      <c r="BD233" s="1">
        <v>0</v>
      </c>
      <c r="BE233" s="2">
        <f t="shared" si="3"/>
        <v>21.2</v>
      </c>
      <c r="BF233">
        <f>LOG(Tabelle13[[#This Row],[ico_duration_days]])</f>
        <v>0.3010299956639812</v>
      </c>
    </row>
    <row r="234" spans="1:58" x14ac:dyDescent="0.2">
      <c r="A234" s="3" t="s">
        <v>525</v>
      </c>
      <c r="B234" s="3" t="s">
        <v>526</v>
      </c>
      <c r="C234" s="4">
        <v>0</v>
      </c>
      <c r="D234" s="5">
        <v>0</v>
      </c>
      <c r="E234" s="6">
        <v>0</v>
      </c>
      <c r="F234" s="6">
        <v>0</v>
      </c>
      <c r="G234" s="7">
        <v>1</v>
      </c>
      <c r="H234" s="7">
        <v>0</v>
      </c>
      <c r="I234" s="7">
        <v>0</v>
      </c>
      <c r="J234" s="7">
        <v>2015</v>
      </c>
      <c r="K234" s="7">
        <v>2</v>
      </c>
      <c r="L234" s="7">
        <v>622</v>
      </c>
      <c r="M234" s="8"/>
      <c r="N234" s="8"/>
      <c r="O234" s="6">
        <f>LOG(Tabelle13[[#This Row],[funds_raised_usd]])</f>
        <v>3.6823256186678073</v>
      </c>
      <c r="P234" s="9">
        <v>4812</v>
      </c>
      <c r="Q234" s="7">
        <v>1</v>
      </c>
      <c r="R234" s="7">
        <v>0</v>
      </c>
      <c r="S234" s="7">
        <v>0</v>
      </c>
      <c r="T234" s="7">
        <v>0</v>
      </c>
      <c r="U234" s="7">
        <v>1</v>
      </c>
      <c r="V234" s="7">
        <v>0</v>
      </c>
      <c r="W234" s="7">
        <v>0</v>
      </c>
      <c r="X234" s="3">
        <v>0</v>
      </c>
      <c r="Y234" s="7">
        <v>1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1</v>
      </c>
      <c r="AG234" s="7">
        <v>0</v>
      </c>
      <c r="AH234" s="7">
        <v>0</v>
      </c>
      <c r="AI234" s="7">
        <v>0</v>
      </c>
      <c r="AJ234" s="10">
        <v>0</v>
      </c>
      <c r="AK234" s="7">
        <v>0</v>
      </c>
      <c r="AL234" s="7">
        <v>0</v>
      </c>
      <c r="AM234" s="7">
        <v>0</v>
      </c>
      <c r="AN234" s="11">
        <v>0</v>
      </c>
      <c r="AO234" s="11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7"/>
      <c r="AV234" s="7"/>
      <c r="AW234" s="7"/>
      <c r="AX234" s="7"/>
      <c r="AY234" s="7">
        <v>0</v>
      </c>
      <c r="AZ234" s="7">
        <v>0</v>
      </c>
      <c r="BA234" s="12">
        <v>0</v>
      </c>
      <c r="BB234" s="10">
        <v>0</v>
      </c>
      <c r="BC234" s="1">
        <v>0</v>
      </c>
      <c r="BD234" s="1">
        <v>0</v>
      </c>
      <c r="BE234" s="2">
        <f t="shared" si="3"/>
        <v>0</v>
      </c>
      <c r="BF234">
        <f>LOG(Tabelle13[[#This Row],[ico_duration_days]])</f>
        <v>0.3010299956639812</v>
      </c>
    </row>
    <row r="235" spans="1:58" x14ac:dyDescent="0.2">
      <c r="A235" s="3" t="s">
        <v>527</v>
      </c>
      <c r="B235" s="3" t="s">
        <v>528</v>
      </c>
      <c r="C235" s="4">
        <v>0</v>
      </c>
      <c r="D235" s="5">
        <v>0</v>
      </c>
      <c r="E235" s="6">
        <v>0</v>
      </c>
      <c r="F235" s="6">
        <v>0</v>
      </c>
      <c r="G235" s="7">
        <v>1</v>
      </c>
      <c r="H235" s="7">
        <v>0</v>
      </c>
      <c r="I235" s="7">
        <v>0</v>
      </c>
      <c r="J235" s="7">
        <v>2015</v>
      </c>
      <c r="K235" s="7">
        <v>2</v>
      </c>
      <c r="L235" s="7">
        <v>680</v>
      </c>
      <c r="M235" s="8"/>
      <c r="N235" s="8"/>
      <c r="O235" s="6">
        <f>LOG(Tabelle13[[#This Row],[funds_raised_usd]])</f>
        <v>3.6666115684190301</v>
      </c>
      <c r="P235" s="9">
        <v>4641</v>
      </c>
      <c r="Q235" s="7">
        <v>1</v>
      </c>
      <c r="R235" s="7">
        <v>0</v>
      </c>
      <c r="S235" s="7">
        <v>0</v>
      </c>
      <c r="T235" s="7">
        <v>0</v>
      </c>
      <c r="U235" s="7">
        <v>1</v>
      </c>
      <c r="V235" s="7">
        <v>0</v>
      </c>
      <c r="W235" s="7">
        <v>0</v>
      </c>
      <c r="X235" s="3">
        <v>0</v>
      </c>
      <c r="Y235" s="7">
        <v>1</v>
      </c>
      <c r="Z235" s="7">
        <v>0</v>
      </c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10">
        <v>0</v>
      </c>
      <c r="AK235" s="7">
        <v>0</v>
      </c>
      <c r="AL235" s="7">
        <v>0</v>
      </c>
      <c r="AM235" s="7">
        <v>0</v>
      </c>
      <c r="AN235" s="11">
        <v>0</v>
      </c>
      <c r="AO235" s="11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0</v>
      </c>
      <c r="AU235" s="7"/>
      <c r="AV235" s="7"/>
      <c r="AW235" s="7"/>
      <c r="AX235" s="7"/>
      <c r="AY235" s="7">
        <v>0</v>
      </c>
      <c r="AZ235" s="7">
        <v>0</v>
      </c>
      <c r="BA235" s="12">
        <v>11.3</v>
      </c>
      <c r="BB235" s="10">
        <v>0</v>
      </c>
      <c r="BC235" s="1">
        <v>0</v>
      </c>
      <c r="BD235" s="1">
        <v>0</v>
      </c>
      <c r="BE235" s="2">
        <f t="shared" si="3"/>
        <v>11.3</v>
      </c>
      <c r="BF235">
        <f>LOG(Tabelle13[[#This Row],[ico_duration_days]])</f>
        <v>0.3010299956639812</v>
      </c>
    </row>
    <row r="236" spans="1:58" x14ac:dyDescent="0.2">
      <c r="A236" s="3" t="s">
        <v>529</v>
      </c>
      <c r="B236" s="3" t="s">
        <v>530</v>
      </c>
      <c r="C236" s="4">
        <v>0</v>
      </c>
      <c r="D236" s="5">
        <v>0</v>
      </c>
      <c r="E236" s="6">
        <v>0</v>
      </c>
      <c r="F236" s="6">
        <v>0</v>
      </c>
      <c r="G236" s="7">
        <v>1</v>
      </c>
      <c r="H236" s="7">
        <v>0</v>
      </c>
      <c r="I236" s="7">
        <v>0</v>
      </c>
      <c r="J236" s="7">
        <v>2015</v>
      </c>
      <c r="K236" s="7">
        <v>3</v>
      </c>
      <c r="L236" s="7">
        <v>702</v>
      </c>
      <c r="M236" s="8"/>
      <c r="N236" s="8"/>
      <c r="O236" s="6">
        <f>LOG(Tabelle13[[#This Row],[funds_raised_usd]])</f>
        <v>3.6633239336282122</v>
      </c>
      <c r="P236" s="9">
        <v>4606</v>
      </c>
      <c r="Q236" s="7">
        <v>1</v>
      </c>
      <c r="R236" s="7">
        <v>0</v>
      </c>
      <c r="S236" s="7">
        <v>0</v>
      </c>
      <c r="T236" s="7">
        <v>0</v>
      </c>
      <c r="U236" s="7">
        <v>0</v>
      </c>
      <c r="V236" s="7">
        <v>1</v>
      </c>
      <c r="W236" s="7">
        <v>0</v>
      </c>
      <c r="X236" s="3">
        <v>0</v>
      </c>
      <c r="Y236" s="7">
        <v>1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10">
        <v>0</v>
      </c>
      <c r="AK236" s="7">
        <v>0</v>
      </c>
      <c r="AL236" s="7">
        <v>0</v>
      </c>
      <c r="AM236" s="7">
        <v>0</v>
      </c>
      <c r="AN236" s="11">
        <v>0</v>
      </c>
      <c r="AO236" s="11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7"/>
      <c r="AV236" s="7"/>
      <c r="AW236" s="7"/>
      <c r="AX236" s="7"/>
      <c r="AY236" s="7">
        <v>0</v>
      </c>
      <c r="AZ236" s="7">
        <v>0</v>
      </c>
      <c r="BA236" s="12">
        <v>5.4</v>
      </c>
      <c r="BB236" s="10">
        <v>0</v>
      </c>
      <c r="BC236" s="1">
        <v>0</v>
      </c>
      <c r="BD236" s="1">
        <v>0</v>
      </c>
      <c r="BE236" s="2">
        <f t="shared" si="3"/>
        <v>5.4</v>
      </c>
      <c r="BF236">
        <f>LOG(Tabelle13[[#This Row],[ico_duration_days]])</f>
        <v>0.47712125471966244</v>
      </c>
    </row>
    <row r="237" spans="1:58" x14ac:dyDescent="0.2">
      <c r="A237" s="3" t="s">
        <v>535</v>
      </c>
      <c r="B237" s="3" t="s">
        <v>536</v>
      </c>
      <c r="C237" s="4">
        <v>0</v>
      </c>
      <c r="D237" s="5">
        <v>0</v>
      </c>
      <c r="E237" s="6">
        <v>0</v>
      </c>
      <c r="F237" s="6"/>
      <c r="G237" s="7">
        <v>1</v>
      </c>
      <c r="H237" s="7">
        <v>0</v>
      </c>
      <c r="I237" s="7">
        <v>0</v>
      </c>
      <c r="J237" s="7">
        <v>2015</v>
      </c>
      <c r="K237" s="7">
        <v>5</v>
      </c>
      <c r="L237" s="7">
        <v>792</v>
      </c>
      <c r="M237" s="8"/>
      <c r="N237" s="8"/>
      <c r="O237" s="6">
        <f>LOG(Tabelle13[[#This Row],[funds_raised_usd]])</f>
        <v>3.587598729721245</v>
      </c>
      <c r="P237" s="9">
        <v>3869</v>
      </c>
      <c r="Q237" s="7">
        <v>1</v>
      </c>
      <c r="R237" s="7">
        <v>0</v>
      </c>
      <c r="S237" s="7">
        <v>0</v>
      </c>
      <c r="T237" s="7">
        <v>0</v>
      </c>
      <c r="U237" s="7">
        <v>1</v>
      </c>
      <c r="V237" s="7">
        <v>0</v>
      </c>
      <c r="W237" s="7">
        <v>0</v>
      </c>
      <c r="X237" s="3">
        <v>0</v>
      </c>
      <c r="Y237" s="7">
        <v>1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1</v>
      </c>
      <c r="AH237" s="7">
        <v>0</v>
      </c>
      <c r="AI237" s="7">
        <v>0</v>
      </c>
      <c r="AJ237" s="10">
        <v>0</v>
      </c>
      <c r="AK237" s="7">
        <v>0</v>
      </c>
      <c r="AL237" s="7">
        <v>0</v>
      </c>
      <c r="AM237" s="7">
        <v>0</v>
      </c>
      <c r="AN237" s="11">
        <v>0</v>
      </c>
      <c r="AO237" s="11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7"/>
      <c r="AV237" s="7"/>
      <c r="AW237" s="7"/>
      <c r="AX237" s="7"/>
      <c r="AY237" s="7">
        <v>0</v>
      </c>
      <c r="AZ237" s="7">
        <v>0</v>
      </c>
      <c r="BA237" s="12">
        <v>9.1</v>
      </c>
      <c r="BB237" s="10">
        <v>0</v>
      </c>
      <c r="BC237" s="1">
        <v>0</v>
      </c>
      <c r="BD237" s="1">
        <v>0</v>
      </c>
      <c r="BE237" s="2">
        <f t="shared" si="3"/>
        <v>9.1</v>
      </c>
      <c r="BF237">
        <f>LOG(Tabelle13[[#This Row],[ico_duration_days]])</f>
        <v>0.69897000433601886</v>
      </c>
    </row>
    <row r="238" spans="1:58" x14ac:dyDescent="0.2">
      <c r="A238" s="3" t="s">
        <v>537</v>
      </c>
      <c r="B238" s="3" t="s">
        <v>538</v>
      </c>
      <c r="C238" s="4">
        <v>0</v>
      </c>
      <c r="D238" s="5">
        <v>0</v>
      </c>
      <c r="E238" s="6">
        <v>0</v>
      </c>
      <c r="F238" s="6">
        <v>0</v>
      </c>
      <c r="G238" s="7">
        <v>1</v>
      </c>
      <c r="H238" s="7">
        <v>0</v>
      </c>
      <c r="I238" s="7">
        <v>0</v>
      </c>
      <c r="J238" s="7">
        <v>2015</v>
      </c>
      <c r="K238" s="7">
        <v>1</v>
      </c>
      <c r="L238" s="7">
        <v>700</v>
      </c>
      <c r="M238" s="8"/>
      <c r="N238" s="8"/>
      <c r="O238" s="6">
        <f>LOG(Tabelle13[[#This Row],[funds_raised_usd]])</f>
        <v>3.5672616923538745</v>
      </c>
      <c r="P238" s="9">
        <v>3692</v>
      </c>
      <c r="Q238" s="7">
        <v>1</v>
      </c>
      <c r="R238" s="7">
        <v>0</v>
      </c>
      <c r="S238" s="7">
        <v>0</v>
      </c>
      <c r="T238" s="7">
        <v>0</v>
      </c>
      <c r="U238" s="7">
        <v>1</v>
      </c>
      <c r="V238" s="7">
        <v>0</v>
      </c>
      <c r="W238" s="7">
        <v>0</v>
      </c>
      <c r="X238" s="3">
        <v>0</v>
      </c>
      <c r="Y238" s="7">
        <v>1</v>
      </c>
      <c r="Z238" s="7">
        <v>0</v>
      </c>
      <c r="AA238" s="7">
        <v>0</v>
      </c>
      <c r="AB238" s="7">
        <v>0</v>
      </c>
      <c r="AC238" s="7">
        <v>0</v>
      </c>
      <c r="AD238" s="7">
        <v>0</v>
      </c>
      <c r="AE238" s="7">
        <v>0</v>
      </c>
      <c r="AF238" s="7">
        <v>0</v>
      </c>
      <c r="AG238" s="7">
        <v>0</v>
      </c>
      <c r="AH238" s="7">
        <v>0</v>
      </c>
      <c r="AI238" s="7">
        <v>0</v>
      </c>
      <c r="AJ238" s="10">
        <v>0</v>
      </c>
      <c r="AK238" s="7">
        <v>0</v>
      </c>
      <c r="AL238" s="7">
        <v>0</v>
      </c>
      <c r="AM238" s="7">
        <v>0</v>
      </c>
      <c r="AN238" s="11">
        <v>0</v>
      </c>
      <c r="AO238" s="11">
        <v>0</v>
      </c>
      <c r="AP238" s="7">
        <v>0</v>
      </c>
      <c r="AQ238" s="7">
        <v>0</v>
      </c>
      <c r="AR238" s="7">
        <v>0</v>
      </c>
      <c r="AS238" s="7">
        <v>0</v>
      </c>
      <c r="AT238" s="7">
        <v>0</v>
      </c>
      <c r="AU238" s="7"/>
      <c r="AV238" s="7"/>
      <c r="AW238" s="7"/>
      <c r="AX238" s="7"/>
      <c r="AY238" s="7">
        <v>0</v>
      </c>
      <c r="AZ238" s="7">
        <v>0</v>
      </c>
      <c r="BA238" s="12">
        <v>0</v>
      </c>
      <c r="BB238" s="10">
        <v>0</v>
      </c>
      <c r="BC238" s="1">
        <v>0</v>
      </c>
      <c r="BD238" s="1">
        <v>0</v>
      </c>
      <c r="BE238" s="2">
        <f t="shared" si="3"/>
        <v>0</v>
      </c>
      <c r="BF238">
        <f>LOG(Tabelle13[[#This Row],[ico_duration_days]])</f>
        <v>0</v>
      </c>
    </row>
    <row r="239" spans="1:58" x14ac:dyDescent="0.2">
      <c r="A239" s="3" t="s">
        <v>539</v>
      </c>
      <c r="B239" s="3" t="s">
        <v>540</v>
      </c>
      <c r="C239" s="4">
        <v>0</v>
      </c>
      <c r="D239" s="5">
        <v>0</v>
      </c>
      <c r="E239" s="6">
        <v>0</v>
      </c>
      <c r="F239" s="6">
        <v>0</v>
      </c>
      <c r="G239" s="7">
        <v>1</v>
      </c>
      <c r="H239" s="7">
        <v>0</v>
      </c>
      <c r="I239" s="7">
        <v>0</v>
      </c>
      <c r="J239" s="7">
        <v>2015</v>
      </c>
      <c r="K239" s="7">
        <v>3</v>
      </c>
      <c r="L239" s="7">
        <v>672</v>
      </c>
      <c r="M239" s="8"/>
      <c r="N239" s="8"/>
      <c r="O239" s="6">
        <f>LOG(Tabelle13[[#This Row],[funds_raised_usd]])</f>
        <v>3.5537616983900042</v>
      </c>
      <c r="P239" s="9">
        <v>3579</v>
      </c>
      <c r="Q239" s="7">
        <v>1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3">
        <v>0</v>
      </c>
      <c r="Y239" s="7">
        <v>1</v>
      </c>
      <c r="Z239" s="7">
        <v>0</v>
      </c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7">
        <v>0</v>
      </c>
      <c r="AG239" s="7">
        <v>0</v>
      </c>
      <c r="AH239" s="7">
        <v>0</v>
      </c>
      <c r="AI239" s="7">
        <v>0</v>
      </c>
      <c r="AJ239" s="10">
        <v>0</v>
      </c>
      <c r="AK239" s="7">
        <v>0</v>
      </c>
      <c r="AL239" s="7">
        <v>0</v>
      </c>
      <c r="AM239" s="7">
        <v>0</v>
      </c>
      <c r="AN239" s="11">
        <v>0</v>
      </c>
      <c r="AO239" s="11">
        <v>0</v>
      </c>
      <c r="AP239" s="7">
        <v>0</v>
      </c>
      <c r="AQ239" s="7">
        <v>0</v>
      </c>
      <c r="AR239" s="7">
        <v>0</v>
      </c>
      <c r="AS239" s="7">
        <v>0</v>
      </c>
      <c r="AT239" s="7">
        <v>0</v>
      </c>
      <c r="AU239" s="7"/>
      <c r="AV239" s="7"/>
      <c r="AW239" s="7"/>
      <c r="AX239" s="7"/>
      <c r="AY239" s="7">
        <v>0</v>
      </c>
      <c r="AZ239" s="7">
        <v>0</v>
      </c>
      <c r="BA239" s="12">
        <v>20</v>
      </c>
      <c r="BB239" s="10">
        <v>0.33</v>
      </c>
      <c r="BC239" s="1">
        <v>0</v>
      </c>
      <c r="BD239" s="1">
        <v>0</v>
      </c>
      <c r="BE239" s="2">
        <f t="shared" si="3"/>
        <v>20.329999999999998</v>
      </c>
      <c r="BF239">
        <f>LOG(Tabelle13[[#This Row],[ico_duration_days]])</f>
        <v>0.47712125471966244</v>
      </c>
    </row>
    <row r="240" spans="1:58" x14ac:dyDescent="0.2">
      <c r="A240" s="3" t="s">
        <v>541</v>
      </c>
      <c r="B240" s="3" t="s">
        <v>542</v>
      </c>
      <c r="C240" s="4">
        <v>0</v>
      </c>
      <c r="D240" s="5">
        <v>0</v>
      </c>
      <c r="E240" s="6">
        <v>0</v>
      </c>
      <c r="F240" s="6">
        <v>0</v>
      </c>
      <c r="G240" s="7">
        <v>1</v>
      </c>
      <c r="H240" s="7">
        <v>0</v>
      </c>
      <c r="I240" s="7">
        <v>0</v>
      </c>
      <c r="J240" s="7">
        <v>2015</v>
      </c>
      <c r="K240" s="7">
        <v>2</v>
      </c>
      <c r="L240" s="7">
        <v>589</v>
      </c>
      <c r="M240" s="8"/>
      <c r="N240" s="8"/>
      <c r="O240" s="6">
        <f>LOG(Tabelle13[[#This Row],[funds_raised_usd]])</f>
        <v>3.5482665451707454</v>
      </c>
      <c r="P240" s="9">
        <v>3534</v>
      </c>
      <c r="Q240" s="7">
        <v>1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3">
        <v>1</v>
      </c>
      <c r="Y240" s="7">
        <v>1</v>
      </c>
      <c r="Z240" s="7">
        <v>0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0</v>
      </c>
      <c r="AI240" s="7">
        <v>0</v>
      </c>
      <c r="AJ240" s="10">
        <v>0</v>
      </c>
      <c r="AK240" s="7">
        <v>0</v>
      </c>
      <c r="AL240" s="7">
        <v>0</v>
      </c>
      <c r="AM240" s="7">
        <v>0</v>
      </c>
      <c r="AN240" s="11">
        <v>0</v>
      </c>
      <c r="AO240" s="11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0</v>
      </c>
      <c r="AU240" s="7"/>
      <c r="AV240" s="7"/>
      <c r="AW240" s="7"/>
      <c r="AX240" s="7"/>
      <c r="AY240" s="7">
        <v>0</v>
      </c>
      <c r="AZ240" s="7">
        <v>0</v>
      </c>
      <c r="BA240" s="12">
        <v>0</v>
      </c>
      <c r="BB240" s="10">
        <v>0</v>
      </c>
      <c r="BC240" s="1">
        <v>0</v>
      </c>
      <c r="BD240" s="1">
        <v>0</v>
      </c>
      <c r="BE240" s="2">
        <f t="shared" si="3"/>
        <v>0</v>
      </c>
      <c r="BF240">
        <f>LOG(Tabelle13[[#This Row],[ico_duration_days]])</f>
        <v>0.3010299956639812</v>
      </c>
    </row>
    <row r="241" spans="1:58" x14ac:dyDescent="0.2">
      <c r="A241" s="3" t="s">
        <v>543</v>
      </c>
      <c r="B241" s="3" t="s">
        <v>544</v>
      </c>
      <c r="C241" s="4">
        <v>0</v>
      </c>
      <c r="D241" s="5">
        <v>0</v>
      </c>
      <c r="E241" s="6">
        <v>0</v>
      </c>
      <c r="F241" s="6"/>
      <c r="G241" s="7">
        <v>1</v>
      </c>
      <c r="H241" s="7">
        <v>0</v>
      </c>
      <c r="I241" s="7">
        <v>0</v>
      </c>
      <c r="J241" s="7">
        <v>2015</v>
      </c>
      <c r="K241" s="7">
        <v>2</v>
      </c>
      <c r="L241" s="7">
        <v>711</v>
      </c>
      <c r="M241" s="8"/>
      <c r="N241" s="8"/>
      <c r="O241" s="6">
        <f>LOG(Tabelle13[[#This Row],[funds_raised_usd]])</f>
        <v>3.5383223332314402</v>
      </c>
      <c r="P241" s="9">
        <v>3454</v>
      </c>
      <c r="Q241" s="7">
        <v>1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3">
        <v>1</v>
      </c>
      <c r="Y241" s="7">
        <v>1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0</v>
      </c>
      <c r="AH241" s="7">
        <v>0</v>
      </c>
      <c r="AI241" s="7">
        <v>0</v>
      </c>
      <c r="AJ241" s="10">
        <v>0</v>
      </c>
      <c r="AK241" s="7">
        <v>0</v>
      </c>
      <c r="AL241" s="7">
        <v>0</v>
      </c>
      <c r="AM241" s="7">
        <v>0</v>
      </c>
      <c r="AN241" s="11">
        <v>0</v>
      </c>
      <c r="AO241" s="11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0</v>
      </c>
      <c r="AU241" s="7"/>
      <c r="AV241" s="7"/>
      <c r="AW241" s="7"/>
      <c r="AX241" s="7"/>
      <c r="AY241" s="7">
        <v>0</v>
      </c>
      <c r="AZ241" s="7">
        <v>0</v>
      </c>
      <c r="BA241" s="12">
        <v>15.6</v>
      </c>
      <c r="BB241" s="10">
        <v>0</v>
      </c>
      <c r="BC241" s="1">
        <v>0</v>
      </c>
      <c r="BD241" s="1">
        <v>0</v>
      </c>
      <c r="BE241" s="2">
        <f t="shared" si="3"/>
        <v>15.6</v>
      </c>
      <c r="BF241">
        <f>LOG(Tabelle13[[#This Row],[ico_duration_days]])</f>
        <v>0.3010299956639812</v>
      </c>
    </row>
    <row r="242" spans="1:58" x14ac:dyDescent="0.2">
      <c r="A242" s="3" t="s">
        <v>545</v>
      </c>
      <c r="B242" s="3" t="s">
        <v>546</v>
      </c>
      <c r="C242" s="4">
        <v>0</v>
      </c>
      <c r="D242" s="5">
        <v>0</v>
      </c>
      <c r="E242" s="6">
        <v>0</v>
      </c>
      <c r="F242" s="6"/>
      <c r="G242" s="7">
        <v>1</v>
      </c>
      <c r="H242" s="7">
        <v>0</v>
      </c>
      <c r="I242" s="7">
        <v>0</v>
      </c>
      <c r="J242" s="7">
        <v>2015</v>
      </c>
      <c r="K242" s="7">
        <v>2</v>
      </c>
      <c r="L242" s="7">
        <v>706</v>
      </c>
      <c r="M242" s="8"/>
      <c r="N242" s="8"/>
      <c r="O242" s="6">
        <f>LOG(Tabelle13[[#This Row],[funds_raised_usd]])</f>
        <v>3.5347873586294916</v>
      </c>
      <c r="P242" s="9">
        <v>3426</v>
      </c>
      <c r="Q242" s="7">
        <v>1</v>
      </c>
      <c r="R242" s="7">
        <v>0</v>
      </c>
      <c r="S242" s="7">
        <v>0</v>
      </c>
      <c r="T242" s="7">
        <v>0</v>
      </c>
      <c r="U242" s="7">
        <v>1</v>
      </c>
      <c r="V242" s="7">
        <v>0</v>
      </c>
      <c r="W242" s="7">
        <v>0</v>
      </c>
      <c r="X242" s="3">
        <v>0</v>
      </c>
      <c r="Y242" s="7">
        <v>1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0</v>
      </c>
      <c r="AG242" s="7">
        <v>0</v>
      </c>
      <c r="AH242" s="7">
        <v>0</v>
      </c>
      <c r="AI242" s="7">
        <v>0</v>
      </c>
      <c r="AJ242" s="10">
        <v>0</v>
      </c>
      <c r="AK242" s="7">
        <v>0</v>
      </c>
      <c r="AL242" s="7">
        <v>0</v>
      </c>
      <c r="AM242" s="7">
        <v>0</v>
      </c>
      <c r="AN242" s="11">
        <v>0</v>
      </c>
      <c r="AO242" s="11">
        <v>0</v>
      </c>
      <c r="AP242" s="7">
        <v>0</v>
      </c>
      <c r="AQ242" s="7">
        <v>0</v>
      </c>
      <c r="AR242" s="7">
        <v>0</v>
      </c>
      <c r="AS242" s="7">
        <v>0</v>
      </c>
      <c r="AT242" s="7">
        <v>0</v>
      </c>
      <c r="AU242" s="7"/>
      <c r="AV242" s="7"/>
      <c r="AW242" s="7"/>
      <c r="AX242" s="7"/>
      <c r="AY242" s="7">
        <v>0</v>
      </c>
      <c r="AZ242" s="7">
        <v>0</v>
      </c>
      <c r="BA242" s="12">
        <v>3.1</v>
      </c>
      <c r="BB242" s="10">
        <v>0</v>
      </c>
      <c r="BC242" s="1">
        <v>0</v>
      </c>
      <c r="BD242" s="1">
        <v>0</v>
      </c>
      <c r="BE242" s="2">
        <f t="shared" si="3"/>
        <v>3.1</v>
      </c>
      <c r="BF242">
        <f>LOG(Tabelle13[[#This Row],[ico_duration_days]])</f>
        <v>0.3010299956639812</v>
      </c>
    </row>
    <row r="243" spans="1:58" x14ac:dyDescent="0.2">
      <c r="A243" s="3" t="s">
        <v>547</v>
      </c>
      <c r="B243" s="3" t="s">
        <v>548</v>
      </c>
      <c r="C243" s="4">
        <v>0.47499999999999998</v>
      </c>
      <c r="D243" s="5"/>
      <c r="E243" s="6">
        <v>4.6100000000000003</v>
      </c>
      <c r="F243" s="6"/>
      <c r="G243" s="7">
        <v>1</v>
      </c>
      <c r="H243" s="7">
        <v>0</v>
      </c>
      <c r="I243" s="7">
        <v>0</v>
      </c>
      <c r="J243" s="7">
        <v>2015</v>
      </c>
      <c r="K243" s="7">
        <v>0</v>
      </c>
      <c r="L243" s="7">
        <v>755</v>
      </c>
      <c r="M243" s="8"/>
      <c r="N243" s="8"/>
      <c r="O243" s="6">
        <f>LOG(Tabelle13[[#This Row],[funds_raised_usd]])</f>
        <v>3.5282737771670436</v>
      </c>
      <c r="P243" s="9">
        <v>3375</v>
      </c>
      <c r="Q243" s="7">
        <v>1</v>
      </c>
      <c r="R243" s="7">
        <v>0</v>
      </c>
      <c r="S243" s="7">
        <v>0</v>
      </c>
      <c r="T243" s="7">
        <v>0</v>
      </c>
      <c r="U243" s="7">
        <v>1</v>
      </c>
      <c r="V243" s="7">
        <v>0</v>
      </c>
      <c r="W243" s="7">
        <v>0</v>
      </c>
      <c r="X243" s="3">
        <v>0</v>
      </c>
      <c r="Y243" s="7">
        <v>1</v>
      </c>
      <c r="Z243" s="7">
        <v>0</v>
      </c>
      <c r="AA243" s="7">
        <v>0</v>
      </c>
      <c r="AB243" s="7">
        <v>0</v>
      </c>
      <c r="AC243" s="7">
        <v>0</v>
      </c>
      <c r="AD243" s="7">
        <v>0</v>
      </c>
      <c r="AE243" s="7">
        <v>0</v>
      </c>
      <c r="AF243" s="7">
        <v>0</v>
      </c>
      <c r="AG243" s="7">
        <v>0</v>
      </c>
      <c r="AH243" s="7">
        <v>1</v>
      </c>
      <c r="AI243" s="7">
        <v>0</v>
      </c>
      <c r="AJ243" s="10">
        <v>0</v>
      </c>
      <c r="AK243" s="7">
        <v>0</v>
      </c>
      <c r="AL243" s="7">
        <v>0</v>
      </c>
      <c r="AM243" s="7">
        <v>0</v>
      </c>
      <c r="AN243" s="11">
        <v>0</v>
      </c>
      <c r="AO243" s="11">
        <v>0</v>
      </c>
      <c r="AP243" s="7">
        <v>0</v>
      </c>
      <c r="AQ243" s="7">
        <v>0</v>
      </c>
      <c r="AR243" s="7">
        <v>0</v>
      </c>
      <c r="AS243" s="7">
        <v>0</v>
      </c>
      <c r="AT243" s="7">
        <v>0</v>
      </c>
      <c r="AU243" s="7"/>
      <c r="AV243" s="7"/>
      <c r="AW243" s="7"/>
      <c r="AX243" s="7"/>
      <c r="AY243" s="7">
        <v>0</v>
      </c>
      <c r="AZ243" s="7">
        <v>0</v>
      </c>
      <c r="BA243" s="12">
        <v>11.5</v>
      </c>
      <c r="BB243" s="10">
        <v>0.2</v>
      </c>
      <c r="BC243" s="1">
        <v>3.548</v>
      </c>
      <c r="BD243" s="1">
        <v>0</v>
      </c>
      <c r="BE243" s="2">
        <f t="shared" si="3"/>
        <v>15.247999999999999</v>
      </c>
      <c r="BF243">
        <v>0</v>
      </c>
    </row>
    <row r="244" spans="1:58" x14ac:dyDescent="0.2">
      <c r="A244" s="3" t="s">
        <v>553</v>
      </c>
      <c r="B244" s="3" t="s">
        <v>554</v>
      </c>
      <c r="C244" s="4">
        <v>0</v>
      </c>
      <c r="D244" s="5">
        <v>0</v>
      </c>
      <c r="E244" s="6">
        <v>0</v>
      </c>
      <c r="F244" s="6"/>
      <c r="G244" s="7">
        <v>1</v>
      </c>
      <c r="H244" s="7">
        <v>0</v>
      </c>
      <c r="I244" s="7">
        <v>0</v>
      </c>
      <c r="J244" s="7">
        <v>2015</v>
      </c>
      <c r="K244" s="7">
        <v>1</v>
      </c>
      <c r="L244" s="7">
        <v>736</v>
      </c>
      <c r="M244" s="8"/>
      <c r="N244" s="8"/>
      <c r="O244" s="6">
        <f>LOG(Tabelle13[[#This Row],[funds_raised_usd]])</f>
        <v>3.4665710723863543</v>
      </c>
      <c r="P244" s="9">
        <v>2928</v>
      </c>
      <c r="Q244" s="7">
        <v>1</v>
      </c>
      <c r="R244" s="7">
        <v>0</v>
      </c>
      <c r="S244" s="7">
        <v>0</v>
      </c>
      <c r="T244" s="7">
        <v>0</v>
      </c>
      <c r="U244" s="7">
        <v>1</v>
      </c>
      <c r="V244" s="7">
        <v>0</v>
      </c>
      <c r="W244" s="7">
        <v>0</v>
      </c>
      <c r="X244" s="3">
        <v>0</v>
      </c>
      <c r="Y244" s="7">
        <v>1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10">
        <v>0</v>
      </c>
      <c r="AK244" s="7">
        <v>0</v>
      </c>
      <c r="AL244" s="7">
        <v>0</v>
      </c>
      <c r="AM244" s="7">
        <v>0</v>
      </c>
      <c r="AN244" s="11">
        <v>0</v>
      </c>
      <c r="AO244" s="11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7"/>
      <c r="AV244" s="7"/>
      <c r="AW244" s="7"/>
      <c r="AX244" s="7">
        <v>1</v>
      </c>
      <c r="AY244" s="7">
        <v>0</v>
      </c>
      <c r="AZ244" s="7">
        <v>0</v>
      </c>
      <c r="BA244" s="12">
        <v>25.8</v>
      </c>
      <c r="BB244" s="10">
        <v>0</v>
      </c>
      <c r="BC244" s="1">
        <v>0</v>
      </c>
      <c r="BD244" s="1">
        <v>0</v>
      </c>
      <c r="BE244" s="2">
        <f t="shared" si="3"/>
        <v>25.8</v>
      </c>
      <c r="BF244">
        <v>0</v>
      </c>
    </row>
    <row r="245" spans="1:58" x14ac:dyDescent="0.2">
      <c r="A245" s="3" t="s">
        <v>555</v>
      </c>
      <c r="B245" s="3" t="s">
        <v>556</v>
      </c>
      <c r="C245" s="4">
        <v>0</v>
      </c>
      <c r="D245" s="5">
        <v>0</v>
      </c>
      <c r="E245" s="6">
        <v>0</v>
      </c>
      <c r="F245" s="6"/>
      <c r="G245" s="7">
        <v>1</v>
      </c>
      <c r="H245" s="7">
        <v>0</v>
      </c>
      <c r="I245" s="7">
        <v>0</v>
      </c>
      <c r="J245" s="7">
        <v>2015</v>
      </c>
      <c r="K245" s="7">
        <v>6</v>
      </c>
      <c r="L245" s="7">
        <v>766</v>
      </c>
      <c r="M245" s="8"/>
      <c r="N245" s="8"/>
      <c r="O245" s="6">
        <f>LOG(Tabelle13[[#This Row],[funds_raised_usd]])</f>
        <v>3.446226401778163</v>
      </c>
      <c r="P245" s="9">
        <v>2794</v>
      </c>
      <c r="Q245" s="7">
        <v>1</v>
      </c>
      <c r="R245" s="7">
        <v>0</v>
      </c>
      <c r="S245" s="7">
        <v>0</v>
      </c>
      <c r="T245" s="7">
        <v>0</v>
      </c>
      <c r="U245" s="7">
        <v>1</v>
      </c>
      <c r="V245" s="7">
        <v>0</v>
      </c>
      <c r="W245" s="7">
        <v>0</v>
      </c>
      <c r="X245" s="3">
        <v>0</v>
      </c>
      <c r="Y245" s="7">
        <v>1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10">
        <v>0</v>
      </c>
      <c r="AK245" s="7">
        <v>0</v>
      </c>
      <c r="AL245" s="7">
        <v>0</v>
      </c>
      <c r="AM245" s="7">
        <v>0</v>
      </c>
      <c r="AN245" s="11">
        <v>0</v>
      </c>
      <c r="AO245" s="11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7"/>
      <c r="AV245" s="7"/>
      <c r="AW245" s="7"/>
      <c r="AX245" s="7"/>
      <c r="AY245" s="7">
        <v>0</v>
      </c>
      <c r="AZ245" s="7">
        <v>0</v>
      </c>
      <c r="BA245" s="12">
        <v>2.7</v>
      </c>
      <c r="BB245" s="10">
        <v>0</v>
      </c>
      <c r="BC245" s="1">
        <v>0</v>
      </c>
      <c r="BD245" s="1">
        <v>0</v>
      </c>
      <c r="BE245" s="2">
        <f t="shared" si="3"/>
        <v>2.7</v>
      </c>
      <c r="BF245">
        <f>LOG(Tabelle13[[#This Row],[ico_duration_days]])</f>
        <v>0.77815125038364363</v>
      </c>
    </row>
    <row r="246" spans="1:58" x14ac:dyDescent="0.2">
      <c r="A246" s="3" t="s">
        <v>557</v>
      </c>
      <c r="B246" s="3" t="s">
        <v>558</v>
      </c>
      <c r="C246" s="4">
        <v>0</v>
      </c>
      <c r="D246" s="5">
        <v>0</v>
      </c>
      <c r="E246" s="6">
        <v>0</v>
      </c>
      <c r="F246" s="6"/>
      <c r="G246" s="7">
        <v>1</v>
      </c>
      <c r="H246" s="7">
        <v>0</v>
      </c>
      <c r="I246" s="7">
        <v>0</v>
      </c>
      <c r="J246" s="7">
        <v>2015</v>
      </c>
      <c r="K246" s="7">
        <v>1</v>
      </c>
      <c r="L246" s="7">
        <v>746</v>
      </c>
      <c r="M246" s="8"/>
      <c r="N246" s="8"/>
      <c r="O246" s="6">
        <f>LOG(Tabelle13[[#This Row],[funds_raised_usd]])</f>
        <v>3.4398062113933303</v>
      </c>
      <c r="P246" s="9">
        <v>2753</v>
      </c>
      <c r="Q246" s="7">
        <v>1</v>
      </c>
      <c r="R246" s="7">
        <v>0</v>
      </c>
      <c r="S246" s="7">
        <v>0</v>
      </c>
      <c r="T246" s="7">
        <v>0</v>
      </c>
      <c r="U246" s="7">
        <v>1</v>
      </c>
      <c r="V246" s="7">
        <v>0</v>
      </c>
      <c r="W246" s="7">
        <v>0</v>
      </c>
      <c r="X246" s="3">
        <v>0</v>
      </c>
      <c r="Y246" s="7">
        <v>1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10">
        <v>0</v>
      </c>
      <c r="AK246" s="7">
        <v>0</v>
      </c>
      <c r="AL246" s="7">
        <v>0</v>
      </c>
      <c r="AM246" s="7">
        <v>0</v>
      </c>
      <c r="AN246" s="11">
        <v>0</v>
      </c>
      <c r="AO246" s="11">
        <v>0</v>
      </c>
      <c r="AP246" s="7">
        <v>0</v>
      </c>
      <c r="AQ246" s="7">
        <v>0</v>
      </c>
      <c r="AR246" s="7">
        <v>0</v>
      </c>
      <c r="AS246" s="7">
        <v>0</v>
      </c>
      <c r="AT246" s="7">
        <v>0</v>
      </c>
      <c r="AU246" s="7"/>
      <c r="AV246" s="7"/>
      <c r="AW246" s="7"/>
      <c r="AX246" s="7"/>
      <c r="AY246" s="7">
        <v>0</v>
      </c>
      <c r="AZ246" s="7">
        <v>0</v>
      </c>
      <c r="BA246" s="12">
        <v>6.2</v>
      </c>
      <c r="BB246" s="10">
        <v>0</v>
      </c>
      <c r="BC246" s="1">
        <v>0</v>
      </c>
      <c r="BD246" s="1">
        <v>4.0000000000000001E-3</v>
      </c>
      <c r="BE246" s="2">
        <f t="shared" si="3"/>
        <v>6.2039999999999997</v>
      </c>
      <c r="BF246">
        <f>LOG(Tabelle13[[#This Row],[ico_duration_days]])</f>
        <v>0</v>
      </c>
    </row>
    <row r="247" spans="1:58" x14ac:dyDescent="0.2">
      <c r="A247" s="3" t="s">
        <v>559</v>
      </c>
      <c r="B247" s="3" t="s">
        <v>560</v>
      </c>
      <c r="C247" s="4">
        <v>0</v>
      </c>
      <c r="D247" s="5">
        <v>0</v>
      </c>
      <c r="E247" s="6">
        <v>0</v>
      </c>
      <c r="F247" s="6">
        <v>0</v>
      </c>
      <c r="G247" s="7">
        <v>1</v>
      </c>
      <c r="H247" s="7">
        <v>0</v>
      </c>
      <c r="I247" s="7">
        <v>0</v>
      </c>
      <c r="J247" s="7">
        <v>2015</v>
      </c>
      <c r="K247" s="7">
        <v>1</v>
      </c>
      <c r="L247" s="7">
        <v>669</v>
      </c>
      <c r="M247" s="8"/>
      <c r="N247" s="8"/>
      <c r="O247" s="6">
        <f>LOG(Tabelle13[[#This Row],[funds_raised_usd]])</f>
        <v>3.4329692908744058</v>
      </c>
      <c r="P247" s="9">
        <v>2710</v>
      </c>
      <c r="Q247" s="7">
        <v>1</v>
      </c>
      <c r="R247" s="7">
        <v>0</v>
      </c>
      <c r="S247" s="7">
        <v>0</v>
      </c>
      <c r="T247" s="7">
        <v>0</v>
      </c>
      <c r="U247" s="7">
        <v>1</v>
      </c>
      <c r="V247" s="7">
        <v>0</v>
      </c>
      <c r="W247" s="7">
        <v>0</v>
      </c>
      <c r="X247" s="3">
        <v>0</v>
      </c>
      <c r="Y247" s="7">
        <v>1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10">
        <v>0</v>
      </c>
      <c r="AK247" s="7">
        <v>0</v>
      </c>
      <c r="AL247" s="7">
        <v>0</v>
      </c>
      <c r="AM247" s="7">
        <v>0</v>
      </c>
      <c r="AN247" s="11">
        <v>0</v>
      </c>
      <c r="AO247" s="11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7"/>
      <c r="AV247" s="7"/>
      <c r="AW247" s="7"/>
      <c r="AX247" s="7">
        <v>1</v>
      </c>
      <c r="AY247" s="7">
        <v>0</v>
      </c>
      <c r="AZ247" s="7">
        <v>0</v>
      </c>
      <c r="BA247" s="12">
        <v>20</v>
      </c>
      <c r="BB247" s="10">
        <v>0</v>
      </c>
      <c r="BC247" s="1">
        <v>0</v>
      </c>
      <c r="BD247" s="1">
        <v>0</v>
      </c>
      <c r="BE247" s="2">
        <f t="shared" si="3"/>
        <v>20</v>
      </c>
      <c r="BF247">
        <f>LOG(Tabelle13[[#This Row],[ico_duration_days]])</f>
        <v>0</v>
      </c>
    </row>
    <row r="248" spans="1:58" x14ac:dyDescent="0.2">
      <c r="A248" s="3" t="s">
        <v>561</v>
      </c>
      <c r="B248" s="3" t="s">
        <v>562</v>
      </c>
      <c r="C248" s="4">
        <v>0</v>
      </c>
      <c r="D248" s="5">
        <v>0</v>
      </c>
      <c r="E248" s="6">
        <v>0</v>
      </c>
      <c r="F248" s="6"/>
      <c r="G248" s="7">
        <v>1</v>
      </c>
      <c r="H248" s="7">
        <v>0</v>
      </c>
      <c r="I248" s="7">
        <v>0</v>
      </c>
      <c r="J248" s="7">
        <v>2015</v>
      </c>
      <c r="K248" s="7">
        <v>2</v>
      </c>
      <c r="L248" s="7">
        <v>730</v>
      </c>
      <c r="M248" s="8"/>
      <c r="N248" s="8"/>
      <c r="O248" s="6">
        <f>LOG(Tabelle13[[#This Row],[funds_raised_usd]])</f>
        <v>3.4271614029259654</v>
      </c>
      <c r="P248" s="9">
        <v>2674</v>
      </c>
      <c r="Q248" s="7">
        <v>1</v>
      </c>
      <c r="R248" s="7">
        <v>0</v>
      </c>
      <c r="S248" s="7">
        <v>0</v>
      </c>
      <c r="T248" s="7">
        <v>0</v>
      </c>
      <c r="U248" s="7">
        <v>1</v>
      </c>
      <c r="V248" s="7">
        <v>0</v>
      </c>
      <c r="W248" s="7">
        <v>0</v>
      </c>
      <c r="X248" s="3">
        <v>0</v>
      </c>
      <c r="Y248" s="7">
        <v>1</v>
      </c>
      <c r="Z248" s="7">
        <v>0</v>
      </c>
      <c r="AA248" s="7">
        <v>0</v>
      </c>
      <c r="AB248" s="7">
        <v>0</v>
      </c>
      <c r="AC248" s="7">
        <v>0</v>
      </c>
      <c r="AD248" s="7">
        <v>0</v>
      </c>
      <c r="AE248" s="7">
        <v>0</v>
      </c>
      <c r="AF248" s="7">
        <v>0</v>
      </c>
      <c r="AG248" s="7">
        <v>0</v>
      </c>
      <c r="AH248" s="7">
        <v>0</v>
      </c>
      <c r="AI248" s="7">
        <v>0</v>
      </c>
      <c r="AJ248" s="10">
        <v>0</v>
      </c>
      <c r="AK248" s="7">
        <v>0</v>
      </c>
      <c r="AL248" s="7">
        <v>0</v>
      </c>
      <c r="AM248" s="7">
        <v>0</v>
      </c>
      <c r="AN248" s="11">
        <v>0</v>
      </c>
      <c r="AO248" s="11">
        <v>0</v>
      </c>
      <c r="AP248" s="7">
        <v>0</v>
      </c>
      <c r="AQ248" s="7">
        <v>0</v>
      </c>
      <c r="AR248" s="7">
        <v>0</v>
      </c>
      <c r="AS248" s="7">
        <v>0</v>
      </c>
      <c r="AT248" s="7">
        <v>0</v>
      </c>
      <c r="AU248" s="7"/>
      <c r="AV248" s="7"/>
      <c r="AW248" s="7"/>
      <c r="AX248" s="7"/>
      <c r="AY248" s="7">
        <v>0</v>
      </c>
      <c r="AZ248" s="7">
        <v>0</v>
      </c>
      <c r="BA248" s="12">
        <v>10.6</v>
      </c>
      <c r="BB248" s="10">
        <v>0</v>
      </c>
      <c r="BC248" s="1">
        <v>0</v>
      </c>
      <c r="BD248" s="1">
        <v>0</v>
      </c>
      <c r="BE248" s="2">
        <f t="shared" si="3"/>
        <v>10.6</v>
      </c>
      <c r="BF248">
        <f>LOG(Tabelle13[[#This Row],[ico_duration_days]])</f>
        <v>0.3010299956639812</v>
      </c>
    </row>
    <row r="249" spans="1:58" x14ac:dyDescent="0.2">
      <c r="A249" s="3" t="s">
        <v>563</v>
      </c>
      <c r="B249" s="3" t="s">
        <v>564</v>
      </c>
      <c r="C249" s="4">
        <v>0</v>
      </c>
      <c r="D249" s="5">
        <v>0</v>
      </c>
      <c r="E249" s="6">
        <v>0</v>
      </c>
      <c r="F249" s="6"/>
      <c r="G249" s="7">
        <v>1</v>
      </c>
      <c r="H249" s="7">
        <v>0</v>
      </c>
      <c r="I249" s="7">
        <v>0</v>
      </c>
      <c r="J249" s="7">
        <v>2015</v>
      </c>
      <c r="K249" s="7">
        <v>1</v>
      </c>
      <c r="L249" s="7">
        <v>723</v>
      </c>
      <c r="M249" s="8"/>
      <c r="N249" s="8"/>
      <c r="O249" s="6">
        <f>LOG(Tabelle13[[#This Row],[funds_raised_usd]])</f>
        <v>3.4268364538035079</v>
      </c>
      <c r="P249" s="9">
        <v>2672</v>
      </c>
      <c r="Q249" s="7">
        <v>1</v>
      </c>
      <c r="R249" s="7">
        <v>0</v>
      </c>
      <c r="S249" s="7">
        <v>0</v>
      </c>
      <c r="T249" s="7">
        <v>0</v>
      </c>
      <c r="U249" s="7">
        <v>1</v>
      </c>
      <c r="V249" s="7">
        <v>0</v>
      </c>
      <c r="W249" s="7">
        <v>0</v>
      </c>
      <c r="X249" s="3">
        <v>0</v>
      </c>
      <c r="Y249" s="7">
        <v>1</v>
      </c>
      <c r="Z249" s="7">
        <v>0</v>
      </c>
      <c r="AA249" s="7">
        <v>0</v>
      </c>
      <c r="AB249" s="7">
        <v>0</v>
      </c>
      <c r="AC249" s="7">
        <v>0</v>
      </c>
      <c r="AD249" s="7">
        <v>0</v>
      </c>
      <c r="AE249" s="7">
        <v>0</v>
      </c>
      <c r="AF249" s="7">
        <v>0</v>
      </c>
      <c r="AG249" s="7">
        <v>0</v>
      </c>
      <c r="AH249" s="7">
        <v>0</v>
      </c>
      <c r="AI249" s="7">
        <v>0</v>
      </c>
      <c r="AJ249" s="10">
        <v>0</v>
      </c>
      <c r="AK249" s="7">
        <v>0</v>
      </c>
      <c r="AL249" s="7">
        <v>0</v>
      </c>
      <c r="AM249" s="7">
        <v>0</v>
      </c>
      <c r="AN249" s="11">
        <v>0</v>
      </c>
      <c r="AO249" s="11">
        <v>0</v>
      </c>
      <c r="AP249" s="7">
        <v>0</v>
      </c>
      <c r="AQ249" s="7">
        <v>0</v>
      </c>
      <c r="AR249" s="7">
        <v>0</v>
      </c>
      <c r="AS249" s="7">
        <v>0</v>
      </c>
      <c r="AT249" s="7">
        <v>0</v>
      </c>
      <c r="AU249" s="7"/>
      <c r="AV249" s="7"/>
      <c r="AW249" s="7"/>
      <c r="AX249" s="7"/>
      <c r="AY249" s="7">
        <v>0</v>
      </c>
      <c r="AZ249" s="7">
        <v>0</v>
      </c>
      <c r="BA249" s="12">
        <v>14.1</v>
      </c>
      <c r="BB249" s="10">
        <v>0.4</v>
      </c>
      <c r="BC249" s="1">
        <v>0</v>
      </c>
      <c r="BD249" s="1">
        <v>0</v>
      </c>
      <c r="BE249" s="2">
        <f t="shared" si="3"/>
        <v>14.5</v>
      </c>
      <c r="BF249">
        <f>LOG(Tabelle13[[#This Row],[ico_duration_days]])</f>
        <v>0</v>
      </c>
    </row>
    <row r="250" spans="1:58" x14ac:dyDescent="0.2">
      <c r="A250" s="3" t="s">
        <v>565</v>
      </c>
      <c r="B250" s="3" t="s">
        <v>566</v>
      </c>
      <c r="C250" s="4">
        <v>0</v>
      </c>
      <c r="D250" s="5">
        <v>0</v>
      </c>
      <c r="E250" s="6">
        <v>0</v>
      </c>
      <c r="F250" s="6">
        <v>0</v>
      </c>
      <c r="G250" s="7">
        <v>1</v>
      </c>
      <c r="H250" s="7">
        <v>0</v>
      </c>
      <c r="I250" s="7">
        <v>0</v>
      </c>
      <c r="J250" s="7">
        <v>2015</v>
      </c>
      <c r="K250" s="7">
        <v>4</v>
      </c>
      <c r="L250" s="7">
        <v>693</v>
      </c>
      <c r="M250" s="8"/>
      <c r="N250" s="8"/>
      <c r="O250" s="6">
        <f>LOG(Tabelle13[[#This Row],[funds_raised_usd]])</f>
        <v>3.3802112417116059</v>
      </c>
      <c r="P250" s="9">
        <v>2400</v>
      </c>
      <c r="Q250" s="7">
        <v>1</v>
      </c>
      <c r="R250" s="7">
        <v>0</v>
      </c>
      <c r="S250" s="7">
        <v>0</v>
      </c>
      <c r="T250" s="7">
        <v>0</v>
      </c>
      <c r="U250" s="7">
        <v>1</v>
      </c>
      <c r="V250" s="7">
        <v>0</v>
      </c>
      <c r="W250" s="7">
        <v>0</v>
      </c>
      <c r="X250" s="3">
        <v>0</v>
      </c>
      <c r="Y250" s="7">
        <v>1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10">
        <v>0</v>
      </c>
      <c r="AK250" s="7">
        <v>0</v>
      </c>
      <c r="AL250" s="7">
        <v>0</v>
      </c>
      <c r="AM250" s="7">
        <v>0</v>
      </c>
      <c r="AN250" s="11">
        <v>0</v>
      </c>
      <c r="AO250" s="11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7"/>
      <c r="AV250" s="7"/>
      <c r="AW250" s="7"/>
      <c r="AX250" s="7">
        <v>1</v>
      </c>
      <c r="AY250" s="7">
        <v>0</v>
      </c>
      <c r="AZ250" s="7">
        <v>0</v>
      </c>
      <c r="BA250" s="12">
        <v>29</v>
      </c>
      <c r="BB250" s="10">
        <v>0</v>
      </c>
      <c r="BC250" s="1">
        <v>0</v>
      </c>
      <c r="BD250" s="1">
        <v>0</v>
      </c>
      <c r="BE250" s="2">
        <f t="shared" si="3"/>
        <v>29</v>
      </c>
      <c r="BF250">
        <f>LOG(Tabelle13[[#This Row],[ico_duration_days]])</f>
        <v>0.6020599913279624</v>
      </c>
    </row>
    <row r="251" spans="1:58" x14ac:dyDescent="0.2">
      <c r="A251" s="3" t="s">
        <v>567</v>
      </c>
      <c r="B251" s="3" t="s">
        <v>568</v>
      </c>
      <c r="C251" s="4">
        <v>0</v>
      </c>
      <c r="D251" s="5">
        <v>0</v>
      </c>
      <c r="E251" s="6">
        <v>0</v>
      </c>
      <c r="F251" s="6">
        <v>0</v>
      </c>
      <c r="G251" s="7">
        <v>1</v>
      </c>
      <c r="H251" s="7">
        <v>0</v>
      </c>
      <c r="I251" s="7">
        <v>0</v>
      </c>
      <c r="J251" s="7">
        <v>2015</v>
      </c>
      <c r="K251" s="7">
        <v>1</v>
      </c>
      <c r="L251" s="7">
        <v>678</v>
      </c>
      <c r="M251" s="8"/>
      <c r="N251" s="8"/>
      <c r="O251" s="6">
        <f>LOG(Tabelle13[[#This Row],[funds_raised_usd]])</f>
        <v>3.3760291817281805</v>
      </c>
      <c r="P251" s="9">
        <v>2377</v>
      </c>
      <c r="Q251" s="7">
        <v>1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3">
        <v>0</v>
      </c>
      <c r="Y251" s="7">
        <v>1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10">
        <v>0</v>
      </c>
      <c r="AK251" s="7">
        <v>0</v>
      </c>
      <c r="AL251" s="7">
        <v>0</v>
      </c>
      <c r="AM251" s="7">
        <v>0</v>
      </c>
      <c r="AN251" s="11">
        <v>0</v>
      </c>
      <c r="AO251" s="11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7"/>
      <c r="AV251" s="7"/>
      <c r="AW251" s="7"/>
      <c r="AX251" s="7"/>
      <c r="AY251" s="7">
        <v>0</v>
      </c>
      <c r="AZ251" s="7">
        <v>0</v>
      </c>
      <c r="BA251" s="12">
        <v>0</v>
      </c>
      <c r="BB251" s="10">
        <v>0</v>
      </c>
      <c r="BC251" s="1">
        <v>0</v>
      </c>
      <c r="BD251" s="1">
        <v>0</v>
      </c>
      <c r="BE251" s="2">
        <f t="shared" si="3"/>
        <v>0</v>
      </c>
      <c r="BF251">
        <f>LOG(Tabelle13[[#This Row],[ico_duration_days]])</f>
        <v>0</v>
      </c>
    </row>
    <row r="252" spans="1:58" x14ac:dyDescent="0.2">
      <c r="A252" s="3" t="s">
        <v>569</v>
      </c>
      <c r="B252" s="3" t="s">
        <v>570</v>
      </c>
      <c r="C252" s="4">
        <v>388.4</v>
      </c>
      <c r="D252" s="5">
        <v>16101731</v>
      </c>
      <c r="E252" s="6">
        <v>4628.82</v>
      </c>
      <c r="F252" s="6">
        <v>26.81</v>
      </c>
      <c r="G252" s="7">
        <v>1</v>
      </c>
      <c r="H252" s="7">
        <v>0</v>
      </c>
      <c r="I252" s="7">
        <v>0</v>
      </c>
      <c r="J252" s="7">
        <v>2015</v>
      </c>
      <c r="K252" s="7">
        <v>2</v>
      </c>
      <c r="L252" s="7">
        <v>701</v>
      </c>
      <c r="M252" s="8"/>
      <c r="N252" s="8"/>
      <c r="O252" s="6">
        <f>LOG(Tabelle13[[#This Row],[funds_raised_usd]])</f>
        <v>3.3598354823398879</v>
      </c>
      <c r="P252" s="9">
        <v>2290</v>
      </c>
      <c r="Q252" s="7">
        <v>1</v>
      </c>
      <c r="R252" s="7">
        <v>0</v>
      </c>
      <c r="S252" s="7">
        <v>0</v>
      </c>
      <c r="T252" s="7">
        <v>0</v>
      </c>
      <c r="U252" s="7">
        <v>1</v>
      </c>
      <c r="V252" s="7">
        <v>0</v>
      </c>
      <c r="W252" s="7">
        <v>0</v>
      </c>
      <c r="X252" s="3">
        <v>0</v>
      </c>
      <c r="Y252" s="7">
        <v>1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10">
        <v>0</v>
      </c>
      <c r="AK252" s="7">
        <v>0</v>
      </c>
      <c r="AL252" s="7">
        <v>0</v>
      </c>
      <c r="AM252" s="7">
        <v>0</v>
      </c>
      <c r="AN252" s="11">
        <v>0</v>
      </c>
      <c r="AO252" s="11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7"/>
      <c r="AV252" s="7"/>
      <c r="AW252" s="7"/>
      <c r="AX252" s="7">
        <v>1</v>
      </c>
      <c r="AY252" s="7">
        <v>0</v>
      </c>
      <c r="AZ252" s="7">
        <v>0</v>
      </c>
      <c r="BA252" s="12">
        <v>35.1</v>
      </c>
      <c r="BB252" s="10">
        <v>0</v>
      </c>
      <c r="BC252" s="1">
        <v>0</v>
      </c>
      <c r="BD252" s="1">
        <v>0</v>
      </c>
      <c r="BE252" s="2">
        <f t="shared" si="3"/>
        <v>35.1</v>
      </c>
      <c r="BF252">
        <f>LOG(Tabelle13[[#This Row],[ico_duration_days]])</f>
        <v>0.3010299956639812</v>
      </c>
    </row>
    <row r="253" spans="1:58" x14ac:dyDescent="0.2">
      <c r="A253" s="3" t="s">
        <v>571</v>
      </c>
      <c r="B253" s="3" t="s">
        <v>572</v>
      </c>
      <c r="C253" s="4">
        <v>0</v>
      </c>
      <c r="D253" s="5">
        <v>0</v>
      </c>
      <c r="E253" s="6">
        <v>0</v>
      </c>
      <c r="F253" s="6"/>
      <c r="G253" s="7">
        <v>1</v>
      </c>
      <c r="H253" s="7">
        <v>0</v>
      </c>
      <c r="I253" s="7">
        <v>0</v>
      </c>
      <c r="J253" s="7">
        <v>2015</v>
      </c>
      <c r="K253" s="7">
        <v>4</v>
      </c>
      <c r="L253" s="7">
        <v>788</v>
      </c>
      <c r="M253" s="8"/>
      <c r="N253" s="8"/>
      <c r="O253" s="6">
        <f>LOG(Tabelle13[[#This Row],[funds_raised_usd]])</f>
        <v>3.3541084391474008</v>
      </c>
      <c r="P253" s="9">
        <v>2260</v>
      </c>
      <c r="Q253" s="7">
        <v>1</v>
      </c>
      <c r="R253" s="7">
        <v>0</v>
      </c>
      <c r="S253" s="7">
        <v>0</v>
      </c>
      <c r="T253" s="7">
        <v>0</v>
      </c>
      <c r="U253" s="7">
        <v>1</v>
      </c>
      <c r="V253" s="7">
        <v>0</v>
      </c>
      <c r="W253" s="7">
        <v>0</v>
      </c>
      <c r="X253" s="3">
        <v>0</v>
      </c>
      <c r="Y253" s="7">
        <v>1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10">
        <v>0</v>
      </c>
      <c r="AK253" s="7">
        <v>0</v>
      </c>
      <c r="AL253" s="7">
        <v>0</v>
      </c>
      <c r="AM253" s="7">
        <v>0</v>
      </c>
      <c r="AN253" s="11">
        <v>0</v>
      </c>
      <c r="AO253" s="11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7"/>
      <c r="AV253" s="7"/>
      <c r="AW253" s="7"/>
      <c r="AX253" s="7"/>
      <c r="AY253" s="7">
        <v>0</v>
      </c>
      <c r="AZ253" s="7">
        <v>0</v>
      </c>
      <c r="BA253" s="12">
        <v>15.1</v>
      </c>
      <c r="BB253" s="10">
        <v>0</v>
      </c>
      <c r="BC253" s="1">
        <v>0.2</v>
      </c>
      <c r="BD253" s="1">
        <v>0</v>
      </c>
      <c r="BE253" s="2">
        <f t="shared" si="3"/>
        <v>15.299999999999999</v>
      </c>
      <c r="BF253">
        <f>LOG(Tabelle13[[#This Row],[ico_duration_days]])</f>
        <v>0.6020599913279624</v>
      </c>
    </row>
    <row r="254" spans="1:58" x14ac:dyDescent="0.2">
      <c r="A254" s="3" t="s">
        <v>573</v>
      </c>
      <c r="B254" s="3" t="s">
        <v>574</v>
      </c>
      <c r="C254" s="4">
        <v>0</v>
      </c>
      <c r="D254" s="5">
        <v>0</v>
      </c>
      <c r="E254" s="6">
        <v>0</v>
      </c>
      <c r="F254" s="6"/>
      <c r="G254" s="7">
        <v>1</v>
      </c>
      <c r="H254" s="7">
        <v>0</v>
      </c>
      <c r="I254" s="7">
        <v>0</v>
      </c>
      <c r="J254" s="7">
        <v>2015</v>
      </c>
      <c r="K254" s="7">
        <v>2</v>
      </c>
      <c r="L254" s="7">
        <v>710</v>
      </c>
      <c r="M254" s="8"/>
      <c r="N254" s="8"/>
      <c r="O254" s="6">
        <f>LOG(Tabelle13[[#This Row],[funds_raised_usd]])</f>
        <v>3.3459615418131414</v>
      </c>
      <c r="P254" s="9">
        <v>2218</v>
      </c>
      <c r="Q254" s="7">
        <v>1</v>
      </c>
      <c r="R254" s="7">
        <v>0</v>
      </c>
      <c r="S254" s="7">
        <v>0</v>
      </c>
      <c r="T254" s="7">
        <v>0</v>
      </c>
      <c r="U254" s="7">
        <v>1</v>
      </c>
      <c r="V254" s="7">
        <v>0</v>
      </c>
      <c r="W254" s="7">
        <v>0</v>
      </c>
      <c r="X254" s="3">
        <v>0</v>
      </c>
      <c r="Y254" s="7">
        <v>1</v>
      </c>
      <c r="Z254" s="7">
        <v>0</v>
      </c>
      <c r="AA254" s="7">
        <v>0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10">
        <v>0</v>
      </c>
      <c r="AK254" s="7">
        <v>0</v>
      </c>
      <c r="AL254" s="7">
        <v>0</v>
      </c>
      <c r="AM254" s="7">
        <v>0</v>
      </c>
      <c r="AN254" s="11">
        <v>0</v>
      </c>
      <c r="AO254" s="11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0</v>
      </c>
      <c r="AU254" s="7"/>
      <c r="AV254" s="7"/>
      <c r="AW254" s="7"/>
      <c r="AX254" s="7"/>
      <c r="AY254" s="7">
        <v>0</v>
      </c>
      <c r="AZ254" s="7">
        <v>0</v>
      </c>
      <c r="BA254" s="12">
        <v>5.0999999999999996</v>
      </c>
      <c r="BB254" s="10">
        <v>0</v>
      </c>
      <c r="BC254" s="1">
        <v>0</v>
      </c>
      <c r="BD254" s="1">
        <v>0</v>
      </c>
      <c r="BE254" s="2">
        <f t="shared" si="3"/>
        <v>5.0999999999999996</v>
      </c>
      <c r="BF254">
        <f>LOG(Tabelle13[[#This Row],[ico_duration_days]])</f>
        <v>0.3010299956639812</v>
      </c>
    </row>
    <row r="255" spans="1:58" x14ac:dyDescent="0.2">
      <c r="A255" s="3" t="s">
        <v>575</v>
      </c>
      <c r="B255" s="3" t="s">
        <v>576</v>
      </c>
      <c r="C255" s="4">
        <v>0</v>
      </c>
      <c r="D255" s="5">
        <v>0</v>
      </c>
      <c r="E255" s="6">
        <v>0</v>
      </c>
      <c r="F255" s="6">
        <v>0</v>
      </c>
      <c r="G255" s="7">
        <v>1</v>
      </c>
      <c r="H255" s="7">
        <v>0</v>
      </c>
      <c r="I255" s="7">
        <v>0</v>
      </c>
      <c r="J255" s="7">
        <v>2015</v>
      </c>
      <c r="K255" s="7">
        <v>1</v>
      </c>
      <c r="L255" s="7">
        <v>687</v>
      </c>
      <c r="M255" s="8"/>
      <c r="N255" s="8"/>
      <c r="O255" s="6">
        <f>LOG(Tabelle13[[#This Row],[funds_raised_usd]])</f>
        <v>3.344588742578714</v>
      </c>
      <c r="P255" s="9">
        <v>2211</v>
      </c>
      <c r="Q255" s="7">
        <v>1</v>
      </c>
      <c r="R255" s="7">
        <v>0</v>
      </c>
      <c r="S255" s="7">
        <v>0</v>
      </c>
      <c r="T255" s="7">
        <v>0</v>
      </c>
      <c r="U255" s="7">
        <v>1</v>
      </c>
      <c r="V255" s="7">
        <v>0</v>
      </c>
      <c r="W255" s="7">
        <v>0</v>
      </c>
      <c r="X255" s="3">
        <v>0</v>
      </c>
      <c r="Y255" s="7">
        <v>1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10">
        <v>0</v>
      </c>
      <c r="AK255" s="7">
        <v>0</v>
      </c>
      <c r="AL255" s="7">
        <v>0</v>
      </c>
      <c r="AM255" s="7">
        <v>0</v>
      </c>
      <c r="AN255" s="11">
        <v>0</v>
      </c>
      <c r="AO255" s="11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7"/>
      <c r="AV255" s="7"/>
      <c r="AW255" s="7"/>
      <c r="AX255" s="7"/>
      <c r="AY255" s="7">
        <v>0</v>
      </c>
      <c r="AZ255" s="7">
        <v>0</v>
      </c>
      <c r="BA255" s="12">
        <v>0</v>
      </c>
      <c r="BB255" s="10">
        <v>0</v>
      </c>
      <c r="BC255" s="1">
        <v>0</v>
      </c>
      <c r="BD255" s="1">
        <v>0</v>
      </c>
      <c r="BE255" s="2">
        <f t="shared" si="3"/>
        <v>0</v>
      </c>
      <c r="BF255">
        <f>LOG(Tabelle13[[#This Row],[ico_duration_days]])</f>
        <v>0</v>
      </c>
    </row>
    <row r="256" spans="1:58" x14ac:dyDescent="0.2">
      <c r="A256" s="3" t="s">
        <v>577</v>
      </c>
      <c r="B256" s="3" t="s">
        <v>578</v>
      </c>
      <c r="C256" s="4">
        <v>14.2857</v>
      </c>
      <c r="D256" s="5"/>
      <c r="E256" s="6">
        <v>156.84</v>
      </c>
      <c r="F256" s="6">
        <v>0.45</v>
      </c>
      <c r="G256" s="7">
        <v>1</v>
      </c>
      <c r="H256" s="7">
        <v>0</v>
      </c>
      <c r="I256" s="7">
        <v>0</v>
      </c>
      <c r="J256" s="7">
        <v>2015</v>
      </c>
      <c r="K256" s="7">
        <v>3</v>
      </c>
      <c r="L256" s="7">
        <v>662</v>
      </c>
      <c r="M256" s="8">
        <v>1</v>
      </c>
      <c r="N256" s="8">
        <v>0</v>
      </c>
      <c r="O256" s="6">
        <f>LOG(Tabelle13[[#This Row],[funds_raised_usd]])</f>
        <v>3.2412973871099933</v>
      </c>
      <c r="P256" s="9">
        <v>1743</v>
      </c>
      <c r="Q256" s="7">
        <v>1</v>
      </c>
      <c r="R256" s="7">
        <v>0</v>
      </c>
      <c r="S256" s="7">
        <v>0</v>
      </c>
      <c r="T256" s="7">
        <v>0</v>
      </c>
      <c r="U256" s="7">
        <v>1</v>
      </c>
      <c r="V256" s="7">
        <v>0</v>
      </c>
      <c r="W256" s="7">
        <v>0</v>
      </c>
      <c r="X256" s="3">
        <v>0</v>
      </c>
      <c r="Y256" s="7">
        <v>1</v>
      </c>
      <c r="Z256" s="7">
        <v>0</v>
      </c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7">
        <v>1</v>
      </c>
      <c r="AG256" s="7">
        <v>0</v>
      </c>
      <c r="AH256" s="7">
        <v>0</v>
      </c>
      <c r="AI256" s="7">
        <v>0</v>
      </c>
      <c r="AJ256" s="10">
        <v>0</v>
      </c>
      <c r="AK256" s="7">
        <v>0</v>
      </c>
      <c r="AL256" s="7">
        <v>0</v>
      </c>
      <c r="AM256" s="7">
        <v>0</v>
      </c>
      <c r="AN256" s="11">
        <v>0</v>
      </c>
      <c r="AO256" s="11">
        <v>0</v>
      </c>
      <c r="AP256" s="7">
        <v>0</v>
      </c>
      <c r="AQ256" s="7">
        <v>0</v>
      </c>
      <c r="AR256" s="7">
        <v>0</v>
      </c>
      <c r="AS256" s="7">
        <v>0</v>
      </c>
      <c r="AT256" s="7">
        <v>0</v>
      </c>
      <c r="AU256" s="7"/>
      <c r="AV256" s="7"/>
      <c r="AW256" s="7"/>
      <c r="AX256" s="7">
        <v>1</v>
      </c>
      <c r="AY256" s="7">
        <v>0</v>
      </c>
      <c r="AZ256" s="7">
        <v>0</v>
      </c>
      <c r="BA256" s="12">
        <v>8</v>
      </c>
      <c r="BB256" s="10">
        <v>0</v>
      </c>
      <c r="BC256" s="1">
        <v>0</v>
      </c>
      <c r="BD256" s="1">
        <v>0</v>
      </c>
      <c r="BE256" s="2">
        <f t="shared" si="3"/>
        <v>8</v>
      </c>
      <c r="BF256">
        <f>LOG(Tabelle13[[#This Row],[ico_duration_days]])</f>
        <v>0.47712125471966244</v>
      </c>
    </row>
    <row r="257" spans="1:58" x14ac:dyDescent="0.2">
      <c r="A257" s="3" t="s">
        <v>97</v>
      </c>
      <c r="B257" s="3" t="s">
        <v>56</v>
      </c>
      <c r="C257" s="4">
        <v>154.35849999999999</v>
      </c>
      <c r="D257" s="5">
        <v>21206956555</v>
      </c>
      <c r="E257" s="6">
        <v>876.7</v>
      </c>
      <c r="F257" s="6"/>
      <c r="G257" s="7">
        <v>0</v>
      </c>
      <c r="H257" s="7">
        <v>0</v>
      </c>
      <c r="I257" s="7">
        <v>0</v>
      </c>
      <c r="J257" s="7">
        <v>2014</v>
      </c>
      <c r="K257" s="7">
        <v>60</v>
      </c>
      <c r="L257" s="7">
        <v>1048</v>
      </c>
      <c r="M257" s="8"/>
      <c r="N257" s="8"/>
      <c r="O257" s="6">
        <f>LOG(Tabelle13[[#This Row],[funds_raised_usd]])</f>
        <v>7.1790914018814709</v>
      </c>
      <c r="P257" s="9">
        <v>15103980</v>
      </c>
      <c r="Q257" s="7">
        <v>1</v>
      </c>
      <c r="R257" s="7">
        <v>0</v>
      </c>
      <c r="S257" s="7">
        <v>1</v>
      </c>
      <c r="T257" s="7">
        <v>0</v>
      </c>
      <c r="U257" s="7">
        <v>0</v>
      </c>
      <c r="V257" s="7">
        <v>0</v>
      </c>
      <c r="W257" s="7">
        <v>0</v>
      </c>
      <c r="X257" s="3">
        <v>0</v>
      </c>
      <c r="Y257" s="7">
        <v>1</v>
      </c>
      <c r="Z257" s="7">
        <v>1</v>
      </c>
      <c r="AA257" s="7">
        <v>0</v>
      </c>
      <c r="AB257" s="7">
        <v>0</v>
      </c>
      <c r="AC257" s="7">
        <v>0</v>
      </c>
      <c r="AD257" s="7">
        <v>0</v>
      </c>
      <c r="AE257" s="7">
        <v>0</v>
      </c>
      <c r="AF257" s="7">
        <v>2</v>
      </c>
      <c r="AG257" s="7">
        <v>2</v>
      </c>
      <c r="AH257" s="7">
        <v>2</v>
      </c>
      <c r="AI257" s="7">
        <v>3</v>
      </c>
      <c r="AJ257" s="10">
        <v>484.67</v>
      </c>
      <c r="AK257" s="7">
        <v>0</v>
      </c>
      <c r="AL257" s="7">
        <v>0</v>
      </c>
      <c r="AM257" s="7">
        <v>3</v>
      </c>
      <c r="AN257" s="11">
        <v>0.66669999999999996</v>
      </c>
      <c r="AO257" s="11">
        <v>0.33329999999999999</v>
      </c>
      <c r="AP257" s="7">
        <v>1</v>
      </c>
      <c r="AQ257" s="7">
        <v>1</v>
      </c>
      <c r="AR257" s="7">
        <v>109</v>
      </c>
      <c r="AS257" s="7">
        <v>0</v>
      </c>
      <c r="AT257" s="7">
        <v>0</v>
      </c>
      <c r="AU257" s="7">
        <v>1</v>
      </c>
      <c r="AV257" s="7">
        <v>0</v>
      </c>
      <c r="AW257" s="7">
        <v>0</v>
      </c>
      <c r="AX257" s="7">
        <v>1</v>
      </c>
      <c r="AY257" s="7">
        <v>1</v>
      </c>
      <c r="AZ257" s="7">
        <v>58</v>
      </c>
      <c r="BA257" s="12">
        <v>1399.5</v>
      </c>
      <c r="BB257" s="10">
        <v>115.21</v>
      </c>
      <c r="BC257" s="1">
        <v>0</v>
      </c>
      <c r="BD257" s="1">
        <v>0</v>
      </c>
      <c r="BE257" s="2">
        <f t="shared" si="3"/>
        <v>1514.71</v>
      </c>
      <c r="BF257">
        <f>LOG(Tabelle13[[#This Row],[ico_duration_days]])</f>
        <v>1.7781512503836436</v>
      </c>
    </row>
    <row r="258" spans="1:58" x14ac:dyDescent="0.2">
      <c r="A258" s="3" t="s">
        <v>147</v>
      </c>
      <c r="B258" s="3" t="s">
        <v>148</v>
      </c>
      <c r="C258" s="4">
        <v>4.4958</v>
      </c>
      <c r="D258" s="5">
        <v>153123371</v>
      </c>
      <c r="E258" s="6">
        <v>24.07</v>
      </c>
      <c r="F258" s="6"/>
      <c r="G258" s="7">
        <v>0</v>
      </c>
      <c r="H258" s="7">
        <v>0</v>
      </c>
      <c r="I258" s="7">
        <v>0</v>
      </c>
      <c r="J258" s="7">
        <v>2014</v>
      </c>
      <c r="K258" s="7">
        <v>30</v>
      </c>
      <c r="L258" s="7">
        <v>1169</v>
      </c>
      <c r="M258" s="8">
        <v>1</v>
      </c>
      <c r="N258" s="8">
        <v>0</v>
      </c>
      <c r="O258" s="6">
        <f>LOG(Tabelle13[[#This Row],[funds_raised_usd]])</f>
        <v>6.7925739148504007</v>
      </c>
      <c r="P258" s="9">
        <v>6202602</v>
      </c>
      <c r="Q258" s="7">
        <v>1</v>
      </c>
      <c r="R258" s="7">
        <v>0</v>
      </c>
      <c r="S258" s="7">
        <v>0</v>
      </c>
      <c r="T258" s="7">
        <v>1</v>
      </c>
      <c r="U258" s="7">
        <v>0</v>
      </c>
      <c r="V258" s="7">
        <v>0</v>
      </c>
      <c r="W258" s="7">
        <v>0</v>
      </c>
      <c r="X258" s="3">
        <v>0</v>
      </c>
      <c r="Y258" s="7">
        <v>0</v>
      </c>
      <c r="Z258" s="7">
        <v>0</v>
      </c>
      <c r="AA258" s="7">
        <v>0</v>
      </c>
      <c r="AB258" s="7">
        <v>1</v>
      </c>
      <c r="AC258" s="7">
        <v>0</v>
      </c>
      <c r="AD258" s="7">
        <v>0</v>
      </c>
      <c r="AE258" s="7">
        <v>0</v>
      </c>
      <c r="AF258" s="7">
        <v>2</v>
      </c>
      <c r="AG258" s="7">
        <v>1</v>
      </c>
      <c r="AH258" s="7">
        <v>1</v>
      </c>
      <c r="AI258" s="7">
        <v>0</v>
      </c>
      <c r="AJ258" s="10">
        <v>0</v>
      </c>
      <c r="AK258" s="7">
        <v>0</v>
      </c>
      <c r="AL258" s="7">
        <v>0</v>
      </c>
      <c r="AM258" s="7">
        <v>0</v>
      </c>
      <c r="AN258" s="11">
        <v>0</v>
      </c>
      <c r="AO258" s="11">
        <v>0</v>
      </c>
      <c r="AP258" s="7">
        <v>0</v>
      </c>
      <c r="AQ258" s="7">
        <v>0</v>
      </c>
      <c r="AR258" s="7">
        <v>13</v>
      </c>
      <c r="AS258" s="7">
        <v>0</v>
      </c>
      <c r="AT258" s="7">
        <v>0</v>
      </c>
      <c r="AU258" s="7">
        <v>1</v>
      </c>
      <c r="AV258" s="7">
        <v>0</v>
      </c>
      <c r="AW258" s="7">
        <v>0</v>
      </c>
      <c r="AX258" s="7">
        <v>0</v>
      </c>
      <c r="AY258" s="7">
        <v>1</v>
      </c>
      <c r="AZ258" s="7">
        <v>0</v>
      </c>
      <c r="BA258" s="12">
        <v>449.8</v>
      </c>
      <c r="BB258" s="10">
        <v>23.62</v>
      </c>
      <c r="BC258" s="1">
        <v>0</v>
      </c>
      <c r="BD258" s="1">
        <v>0</v>
      </c>
      <c r="BE258" s="2">
        <f t="shared" si="3"/>
        <v>473.42</v>
      </c>
      <c r="BF258">
        <f>LOG(Tabelle13[[#This Row],[ico_duration_days]])</f>
        <v>1.4771212547196624</v>
      </c>
    </row>
    <row r="259" spans="1:58" x14ac:dyDescent="0.2">
      <c r="A259" s="3" t="s">
        <v>216</v>
      </c>
      <c r="B259" s="3" t="s">
        <v>217</v>
      </c>
      <c r="C259" s="4">
        <v>0.3286</v>
      </c>
      <c r="D259" s="5">
        <v>18201664</v>
      </c>
      <c r="E259" s="6">
        <v>2.36</v>
      </c>
      <c r="F259" s="6"/>
      <c r="G259" s="7">
        <v>0</v>
      </c>
      <c r="H259" s="7">
        <v>0</v>
      </c>
      <c r="I259" s="7">
        <v>0</v>
      </c>
      <c r="J259" s="7">
        <v>2014</v>
      </c>
      <c r="K259" s="7">
        <v>153</v>
      </c>
      <c r="L259" s="7">
        <v>1038</v>
      </c>
      <c r="M259" s="8">
        <v>0.7</v>
      </c>
      <c r="N259" s="8">
        <v>0.1</v>
      </c>
      <c r="O259" s="6">
        <f>LOG(Tabelle13[[#This Row],[funds_raised_usd]])</f>
        <v>6.339008971030009</v>
      </c>
      <c r="P259" s="9">
        <v>2182775</v>
      </c>
      <c r="Q259" s="7">
        <v>1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3">
        <v>0</v>
      </c>
      <c r="Y259" s="7">
        <v>1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2</v>
      </c>
      <c r="AG259" s="7">
        <v>1</v>
      </c>
      <c r="AH259" s="7">
        <v>0</v>
      </c>
      <c r="AI259" s="7">
        <v>19</v>
      </c>
      <c r="AJ259" s="10">
        <v>0</v>
      </c>
      <c r="AK259" s="7">
        <v>0</v>
      </c>
      <c r="AL259" s="7">
        <v>0</v>
      </c>
      <c r="AM259" s="7">
        <v>0</v>
      </c>
      <c r="AN259" s="11">
        <v>0.42109999999999997</v>
      </c>
      <c r="AO259" s="11">
        <v>0.63160000000000005</v>
      </c>
      <c r="AP259" s="7">
        <v>0</v>
      </c>
      <c r="AQ259" s="7">
        <v>0</v>
      </c>
      <c r="AR259" s="7">
        <v>0</v>
      </c>
      <c r="AS259" s="7">
        <v>3</v>
      </c>
      <c r="AT259" s="7">
        <v>0</v>
      </c>
      <c r="AU259" s="7">
        <v>0</v>
      </c>
      <c r="AV259" s="7">
        <v>0</v>
      </c>
      <c r="AW259" s="7">
        <v>0</v>
      </c>
      <c r="AX259" s="7">
        <v>0</v>
      </c>
      <c r="AY259" s="7">
        <v>0</v>
      </c>
      <c r="AZ259" s="7">
        <v>0</v>
      </c>
      <c r="BA259" s="12">
        <v>668.8</v>
      </c>
      <c r="BB259" s="10">
        <v>5.09</v>
      </c>
      <c r="BC259" s="1">
        <v>0</v>
      </c>
      <c r="BD259" s="1">
        <v>0</v>
      </c>
      <c r="BE259" s="2">
        <f t="shared" ref="BE259:BE279" si="4">SUM(BA259:BD259)</f>
        <v>673.89</v>
      </c>
      <c r="BF259">
        <f>LOG(Tabelle13[[#This Row],[ico_duration_days]])</f>
        <v>2.1846914308175989</v>
      </c>
    </row>
    <row r="260" spans="1:58" x14ac:dyDescent="0.2">
      <c r="A260" s="3" t="s">
        <v>230</v>
      </c>
      <c r="B260" s="3" t="s">
        <v>200</v>
      </c>
      <c r="C260" s="4">
        <v>3.9781</v>
      </c>
      <c r="D260" s="5">
        <v>24580974</v>
      </c>
      <c r="E260" s="6">
        <v>13.18</v>
      </c>
      <c r="F260" s="6"/>
      <c r="G260" s="7">
        <v>0</v>
      </c>
      <c r="H260" s="7">
        <v>0</v>
      </c>
      <c r="I260" s="7">
        <v>0</v>
      </c>
      <c r="J260" s="7">
        <v>2014</v>
      </c>
      <c r="K260" s="7">
        <v>31</v>
      </c>
      <c r="L260" s="7">
        <v>1278</v>
      </c>
      <c r="M260" s="8">
        <v>1</v>
      </c>
      <c r="N260" s="8">
        <v>0</v>
      </c>
      <c r="O260" s="6">
        <f>LOG(Tabelle13[[#This Row],[funds_raised_usd]])</f>
        <v>6.2440407309918191</v>
      </c>
      <c r="P260" s="9">
        <v>1754045</v>
      </c>
      <c r="Q260" s="7">
        <v>1</v>
      </c>
      <c r="R260" s="7">
        <v>0</v>
      </c>
      <c r="S260" s="7">
        <v>1</v>
      </c>
      <c r="T260" s="7">
        <v>0</v>
      </c>
      <c r="U260" s="7">
        <v>0</v>
      </c>
      <c r="V260" s="7">
        <v>0</v>
      </c>
      <c r="W260" s="7">
        <v>0</v>
      </c>
      <c r="X260" s="3">
        <v>0</v>
      </c>
      <c r="Y260" s="7">
        <v>0</v>
      </c>
      <c r="Z260" s="7">
        <v>0</v>
      </c>
      <c r="AA260" s="7">
        <v>0</v>
      </c>
      <c r="AB260" s="7">
        <v>0</v>
      </c>
      <c r="AC260" s="7">
        <v>0</v>
      </c>
      <c r="AD260" s="7">
        <v>0</v>
      </c>
      <c r="AE260" s="7">
        <v>0</v>
      </c>
      <c r="AF260" s="7">
        <v>2</v>
      </c>
      <c r="AG260" s="7">
        <v>1</v>
      </c>
      <c r="AH260" s="7">
        <v>2</v>
      </c>
      <c r="AI260" s="7">
        <v>6</v>
      </c>
      <c r="AJ260" s="10">
        <v>403</v>
      </c>
      <c r="AK260" s="7">
        <v>0</v>
      </c>
      <c r="AL260" s="7">
        <v>0</v>
      </c>
      <c r="AM260" s="7">
        <v>4</v>
      </c>
      <c r="AN260" s="11">
        <v>0.66669999999999996</v>
      </c>
      <c r="AO260" s="11">
        <v>0.33329999999999999</v>
      </c>
      <c r="AP260" s="7">
        <v>1</v>
      </c>
      <c r="AQ260" s="7">
        <v>1</v>
      </c>
      <c r="AR260" s="7">
        <v>2</v>
      </c>
      <c r="AS260" s="7">
        <v>5</v>
      </c>
      <c r="AT260" s="7">
        <v>0</v>
      </c>
      <c r="AU260" s="7">
        <v>1</v>
      </c>
      <c r="AV260" s="7">
        <v>0</v>
      </c>
      <c r="AW260" s="7">
        <v>0</v>
      </c>
      <c r="AX260" s="7">
        <v>0</v>
      </c>
      <c r="AY260" s="7">
        <v>0</v>
      </c>
      <c r="AZ260" s="7">
        <v>0</v>
      </c>
      <c r="BA260" s="12">
        <v>1145.0999999999999</v>
      </c>
      <c r="BB260" s="10">
        <v>15.49</v>
      </c>
      <c r="BC260" s="1">
        <v>0</v>
      </c>
      <c r="BD260" s="1">
        <v>0</v>
      </c>
      <c r="BE260" s="2">
        <f t="shared" si="4"/>
        <v>1160.5899999999999</v>
      </c>
      <c r="BF260">
        <v>0</v>
      </c>
    </row>
    <row r="261" spans="1:58" x14ac:dyDescent="0.2">
      <c r="A261" s="3" t="s">
        <v>243</v>
      </c>
      <c r="B261" s="3" t="s">
        <v>244</v>
      </c>
      <c r="C261" s="4">
        <v>2.8578999999999999</v>
      </c>
      <c r="D261" s="5">
        <v>22625616</v>
      </c>
      <c r="E261" s="6">
        <v>20.18</v>
      </c>
      <c r="F261" s="6"/>
      <c r="G261" s="7">
        <v>0</v>
      </c>
      <c r="H261" s="7">
        <v>0</v>
      </c>
      <c r="I261" s="7">
        <v>0</v>
      </c>
      <c r="J261" s="7">
        <v>2014</v>
      </c>
      <c r="K261" s="7">
        <v>4</v>
      </c>
      <c r="L261" s="7">
        <v>992</v>
      </c>
      <c r="M261" s="8">
        <v>1</v>
      </c>
      <c r="N261" s="8">
        <v>0</v>
      </c>
      <c r="O261" s="6">
        <f>LOG(Tabelle13[[#This Row],[funds_raised_usd]])</f>
        <v>6.0648658846726553</v>
      </c>
      <c r="P261" s="9">
        <v>1161090</v>
      </c>
      <c r="Q261" s="7">
        <v>1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3">
        <v>0</v>
      </c>
      <c r="Y261" s="7">
        <v>1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2</v>
      </c>
      <c r="AG261" s="7">
        <v>2</v>
      </c>
      <c r="AH261" s="7">
        <v>0</v>
      </c>
      <c r="AI261" s="7">
        <v>0</v>
      </c>
      <c r="AJ261" s="10">
        <v>0</v>
      </c>
      <c r="AK261" s="7">
        <v>0</v>
      </c>
      <c r="AL261" s="7">
        <v>0</v>
      </c>
      <c r="AM261" s="7">
        <v>0</v>
      </c>
      <c r="AN261" s="11">
        <v>0</v>
      </c>
      <c r="AO261" s="11">
        <v>0</v>
      </c>
      <c r="AP261" s="7">
        <v>0</v>
      </c>
      <c r="AQ261" s="7">
        <v>0</v>
      </c>
      <c r="AR261" s="7">
        <v>4</v>
      </c>
      <c r="AS261" s="7">
        <v>0</v>
      </c>
      <c r="AT261" s="7">
        <v>0</v>
      </c>
      <c r="AU261" s="7"/>
      <c r="AV261" s="7"/>
      <c r="AW261" s="7"/>
      <c r="AX261" s="7">
        <v>0</v>
      </c>
      <c r="AY261" s="7">
        <v>0</v>
      </c>
      <c r="AZ261" s="7">
        <v>0</v>
      </c>
      <c r="BA261" s="12">
        <v>380.1</v>
      </c>
      <c r="BB261" s="10">
        <v>2.83</v>
      </c>
      <c r="BC261" s="1">
        <v>1.4E-2</v>
      </c>
      <c r="BD261" s="1">
        <v>0</v>
      </c>
      <c r="BE261" s="2">
        <f t="shared" si="4"/>
        <v>382.94400000000002</v>
      </c>
      <c r="BF261">
        <f>LOG(Tabelle13[[#This Row],[ico_duration_days]])</f>
        <v>0.6020599913279624</v>
      </c>
    </row>
    <row r="262" spans="1:58" x14ac:dyDescent="0.2">
      <c r="A262" s="3" t="s">
        <v>275</v>
      </c>
      <c r="B262" s="3" t="s">
        <v>276</v>
      </c>
      <c r="C262" s="4">
        <v>0.39350000000000002</v>
      </c>
      <c r="D262" s="5">
        <v>90930.4</v>
      </c>
      <c r="E262" s="6">
        <v>0.11</v>
      </c>
      <c r="F262" s="6"/>
      <c r="G262" s="7">
        <v>0</v>
      </c>
      <c r="H262" s="7">
        <v>0</v>
      </c>
      <c r="I262" s="7">
        <v>0</v>
      </c>
      <c r="J262" s="7">
        <v>2014</v>
      </c>
      <c r="K262" s="7">
        <v>3</v>
      </c>
      <c r="L262" s="7">
        <v>1110</v>
      </c>
      <c r="M262" s="8">
        <v>1</v>
      </c>
      <c r="N262" s="8">
        <v>0</v>
      </c>
      <c r="O262" s="6">
        <f>LOG(Tabelle13[[#This Row],[funds_raised_usd]])</f>
        <v>5.9018461252022689</v>
      </c>
      <c r="P262" s="9">
        <v>797712</v>
      </c>
      <c r="Q262" s="7">
        <v>1</v>
      </c>
      <c r="R262" s="7">
        <v>0</v>
      </c>
      <c r="S262" s="7">
        <v>0</v>
      </c>
      <c r="T262" s="7">
        <v>0</v>
      </c>
      <c r="U262" s="7">
        <v>1</v>
      </c>
      <c r="V262" s="7">
        <v>0</v>
      </c>
      <c r="W262" s="7">
        <v>0</v>
      </c>
      <c r="X262" s="3">
        <v>0</v>
      </c>
      <c r="Y262" s="7">
        <v>0</v>
      </c>
      <c r="Z262" s="7">
        <v>0</v>
      </c>
      <c r="AA262" s="7">
        <v>0</v>
      </c>
      <c r="AB262" s="7">
        <v>0</v>
      </c>
      <c r="AC262" s="7">
        <v>0</v>
      </c>
      <c r="AD262" s="7">
        <v>0</v>
      </c>
      <c r="AE262" s="7">
        <v>0</v>
      </c>
      <c r="AF262" s="7">
        <v>0</v>
      </c>
      <c r="AG262" s="7">
        <v>2</v>
      </c>
      <c r="AH262" s="7">
        <v>0</v>
      </c>
      <c r="AI262" s="7">
        <v>9</v>
      </c>
      <c r="AJ262" s="10">
        <v>403.56</v>
      </c>
      <c r="AK262" s="7">
        <v>0</v>
      </c>
      <c r="AL262" s="7">
        <v>0</v>
      </c>
      <c r="AM262" s="7">
        <v>3</v>
      </c>
      <c r="AN262" s="11">
        <v>0.44440000000000002</v>
      </c>
      <c r="AO262" s="11">
        <v>0.55559999999999998</v>
      </c>
      <c r="AP262" s="7">
        <v>1</v>
      </c>
      <c r="AQ262" s="7">
        <v>1</v>
      </c>
      <c r="AR262" s="7">
        <v>3</v>
      </c>
      <c r="AS262" s="7">
        <v>9</v>
      </c>
      <c r="AT262" s="7">
        <v>5</v>
      </c>
      <c r="AU262" s="7"/>
      <c r="AV262" s="7"/>
      <c r="AW262" s="7"/>
      <c r="AX262" s="7">
        <v>0</v>
      </c>
      <c r="AY262" s="7">
        <v>1</v>
      </c>
      <c r="AZ262" s="7">
        <v>30</v>
      </c>
      <c r="BA262" s="12">
        <v>132.19999999999999</v>
      </c>
      <c r="BB262" s="10">
        <v>2.75</v>
      </c>
      <c r="BC262" s="1">
        <v>0.45300000000000001</v>
      </c>
      <c r="BD262" s="1">
        <v>0</v>
      </c>
      <c r="BE262" s="2">
        <f t="shared" si="4"/>
        <v>135.40299999999999</v>
      </c>
      <c r="BF262">
        <f>LOG(Tabelle13[[#This Row],[ico_duration_days]])</f>
        <v>0.47712125471966244</v>
      </c>
    </row>
    <row r="263" spans="1:58" x14ac:dyDescent="0.2">
      <c r="A263" s="3" t="s">
        <v>279</v>
      </c>
      <c r="B263" s="3" t="s">
        <v>280</v>
      </c>
      <c r="C263" s="4">
        <v>8.8493999999999993</v>
      </c>
      <c r="D263" s="5">
        <v>67342037</v>
      </c>
      <c r="E263" s="6">
        <v>48.26</v>
      </c>
      <c r="F263" s="6"/>
      <c r="G263" s="7">
        <v>0</v>
      </c>
      <c r="H263" s="7">
        <v>0</v>
      </c>
      <c r="I263" s="7">
        <v>0</v>
      </c>
      <c r="J263" s="7">
        <v>2014</v>
      </c>
      <c r="K263" s="7">
        <v>28</v>
      </c>
      <c r="L263" s="7">
        <v>1083</v>
      </c>
      <c r="M263" s="8"/>
      <c r="N263" s="8"/>
      <c r="O263" s="6">
        <f>LOG(Tabelle13[[#This Row],[funds_raised_usd]])</f>
        <v>5.8761543088265604</v>
      </c>
      <c r="P263" s="9">
        <v>751890</v>
      </c>
      <c r="Q263" s="7">
        <v>1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3">
        <v>0</v>
      </c>
      <c r="Y263" s="7">
        <v>1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2</v>
      </c>
      <c r="AG263" s="7">
        <v>1</v>
      </c>
      <c r="AH263" s="7">
        <v>1</v>
      </c>
      <c r="AI263" s="7">
        <v>6</v>
      </c>
      <c r="AJ263" s="10">
        <v>304.17</v>
      </c>
      <c r="AK263" s="7">
        <v>0</v>
      </c>
      <c r="AL263" s="7">
        <v>0</v>
      </c>
      <c r="AM263" s="7">
        <v>2</v>
      </c>
      <c r="AN263" s="11">
        <v>0.33329999999999999</v>
      </c>
      <c r="AO263" s="11">
        <v>0.66669999999999996</v>
      </c>
      <c r="AP263" s="7">
        <v>1</v>
      </c>
      <c r="AQ263" s="7">
        <v>1</v>
      </c>
      <c r="AR263" s="7">
        <v>5</v>
      </c>
      <c r="AS263" s="7">
        <v>0</v>
      </c>
      <c r="AT263" s="7">
        <v>0</v>
      </c>
      <c r="AU263" s="7">
        <v>1</v>
      </c>
      <c r="AV263" s="7">
        <v>0</v>
      </c>
      <c r="AW263" s="7">
        <v>0</v>
      </c>
      <c r="AX263" s="7">
        <v>0</v>
      </c>
      <c r="AY263" s="7">
        <v>1</v>
      </c>
      <c r="AZ263" s="7">
        <v>30</v>
      </c>
      <c r="BA263" s="12">
        <v>442.1</v>
      </c>
      <c r="BB263" s="10">
        <v>22.04</v>
      </c>
      <c r="BC263" s="1">
        <v>0</v>
      </c>
      <c r="BD263" s="1">
        <v>0</v>
      </c>
      <c r="BE263" s="2">
        <f t="shared" si="4"/>
        <v>464.14000000000004</v>
      </c>
      <c r="BF263">
        <f>LOG(Tabelle13[[#This Row],[ico_duration_days]])</f>
        <v>1.4471580313422192</v>
      </c>
    </row>
    <row r="264" spans="1:58" x14ac:dyDescent="0.2">
      <c r="A264" s="3" t="s">
        <v>294</v>
      </c>
      <c r="B264" s="3" t="s">
        <v>295</v>
      </c>
      <c r="C264" s="4">
        <v>0.92410000000000003</v>
      </c>
      <c r="D264" s="5">
        <v>16713936</v>
      </c>
      <c r="E264" s="6">
        <v>5.97</v>
      </c>
      <c r="F264" s="6"/>
      <c r="G264" s="7">
        <v>0</v>
      </c>
      <c r="H264" s="7">
        <v>0</v>
      </c>
      <c r="I264" s="7">
        <v>0</v>
      </c>
      <c r="J264" s="7">
        <v>2014</v>
      </c>
      <c r="K264" s="7">
        <v>177</v>
      </c>
      <c r="L264" s="7">
        <v>973</v>
      </c>
      <c r="M264" s="8">
        <v>0.2354</v>
      </c>
      <c r="N264" s="8"/>
      <c r="O264" s="6">
        <f>LOG(Tabelle13[[#This Row],[funds_raised_usd]])</f>
        <v>5.7859630159809781</v>
      </c>
      <c r="P264" s="9">
        <v>610890</v>
      </c>
      <c r="Q264" s="7"/>
      <c r="R264" s="7"/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3">
        <v>1</v>
      </c>
      <c r="Y264" s="7">
        <v>0</v>
      </c>
      <c r="Z264" s="7">
        <v>0</v>
      </c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7">
        <v>0</v>
      </c>
      <c r="AG264" s="7">
        <v>0</v>
      </c>
      <c r="AH264" s="7">
        <v>1</v>
      </c>
      <c r="AI264" s="7">
        <v>0</v>
      </c>
      <c r="AJ264" s="10">
        <v>0</v>
      </c>
      <c r="AK264" s="7">
        <v>0</v>
      </c>
      <c r="AL264" s="7">
        <v>0</v>
      </c>
      <c r="AM264" s="7">
        <v>0</v>
      </c>
      <c r="AN264" s="11">
        <v>0</v>
      </c>
      <c r="AO264" s="11">
        <v>0</v>
      </c>
      <c r="AP264" s="7">
        <v>0</v>
      </c>
      <c r="AQ264" s="7">
        <v>0</v>
      </c>
      <c r="AR264" s="7">
        <v>0</v>
      </c>
      <c r="AS264" s="7">
        <v>0</v>
      </c>
      <c r="AT264" s="7">
        <v>0</v>
      </c>
      <c r="AU264" s="7"/>
      <c r="AV264" s="7"/>
      <c r="AW264" s="7"/>
      <c r="AX264" s="7">
        <v>0</v>
      </c>
      <c r="AY264" s="7">
        <v>0</v>
      </c>
      <c r="AZ264" s="7">
        <v>0</v>
      </c>
      <c r="BA264" s="12">
        <v>1</v>
      </c>
      <c r="BB264" s="10">
        <v>0</v>
      </c>
      <c r="BC264" s="1">
        <v>0</v>
      </c>
      <c r="BD264" s="1">
        <v>0</v>
      </c>
      <c r="BE264" s="2">
        <f t="shared" si="4"/>
        <v>1</v>
      </c>
      <c r="BF264">
        <f>LOG(Tabelle13[[#This Row],[ico_duration_days]])</f>
        <v>2.2479732663618068</v>
      </c>
    </row>
    <row r="265" spans="1:58" x14ac:dyDescent="0.2">
      <c r="A265" s="3" t="s">
        <v>322</v>
      </c>
      <c r="B265" s="3" t="s">
        <v>323</v>
      </c>
      <c r="C265" s="4">
        <v>5.8451000000000004</v>
      </c>
      <c r="D265" s="5">
        <v>500000000</v>
      </c>
      <c r="E265" s="6">
        <v>33.67</v>
      </c>
      <c r="F265" s="6"/>
      <c r="G265" s="7">
        <v>0</v>
      </c>
      <c r="H265" s="7">
        <v>0</v>
      </c>
      <c r="I265" s="7">
        <v>0</v>
      </c>
      <c r="J265" s="7">
        <v>2014</v>
      </c>
      <c r="K265" s="7">
        <v>31</v>
      </c>
      <c r="L265" s="7">
        <v>1081</v>
      </c>
      <c r="M265" s="8">
        <v>0.68469999999999998</v>
      </c>
      <c r="N265" s="8"/>
      <c r="O265" s="6">
        <f>LOG(Tabelle13[[#This Row],[funds_raised_usd]])</f>
        <v>5.635103572792846</v>
      </c>
      <c r="P265" s="9">
        <v>431622</v>
      </c>
      <c r="Q265" s="7">
        <v>1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3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1</v>
      </c>
      <c r="AD265" s="7">
        <v>0</v>
      </c>
      <c r="AE265" s="7">
        <v>0</v>
      </c>
      <c r="AF265" s="7">
        <v>1</v>
      </c>
      <c r="AG265" s="7">
        <v>1</v>
      </c>
      <c r="AH265" s="7">
        <v>1</v>
      </c>
      <c r="AI265" s="7">
        <v>16</v>
      </c>
      <c r="AJ265" s="10">
        <v>297.88</v>
      </c>
      <c r="AK265" s="7">
        <v>0</v>
      </c>
      <c r="AL265" s="7">
        <v>0</v>
      </c>
      <c r="AM265" s="7">
        <v>1</v>
      </c>
      <c r="AN265" s="11">
        <v>0.75</v>
      </c>
      <c r="AO265" s="11">
        <v>0.25</v>
      </c>
      <c r="AP265" s="7">
        <v>1</v>
      </c>
      <c r="AQ265" s="7">
        <v>1</v>
      </c>
      <c r="AR265" s="7">
        <v>19</v>
      </c>
      <c r="AS265" s="7">
        <v>2</v>
      </c>
      <c r="AT265" s="7">
        <v>1</v>
      </c>
      <c r="AU265" s="7">
        <v>1</v>
      </c>
      <c r="AV265" s="7">
        <v>0</v>
      </c>
      <c r="AW265" s="7">
        <v>0</v>
      </c>
      <c r="AX265" s="7">
        <v>0</v>
      </c>
      <c r="AY265" s="7">
        <v>1</v>
      </c>
      <c r="AZ265" s="7">
        <v>73</v>
      </c>
      <c r="BA265" s="12">
        <v>293.89999999999998</v>
      </c>
      <c r="BB265" s="10">
        <v>22.85</v>
      </c>
      <c r="BC265" s="1">
        <v>0</v>
      </c>
      <c r="BD265" s="1">
        <v>0</v>
      </c>
      <c r="BE265" s="2">
        <f t="shared" si="4"/>
        <v>316.75</v>
      </c>
      <c r="BF265">
        <f>LOG(Tabelle13[[#This Row],[ico_duration_days]])</f>
        <v>1.4913616938342726</v>
      </c>
    </row>
    <row r="266" spans="1:58" x14ac:dyDescent="0.2">
      <c r="A266" s="3" t="s">
        <v>332</v>
      </c>
      <c r="B266" s="3" t="s">
        <v>333</v>
      </c>
      <c r="C266" s="4">
        <v>6.7967000000000004</v>
      </c>
      <c r="D266" s="5">
        <v>26018038</v>
      </c>
      <c r="E266" s="6">
        <v>31.01</v>
      </c>
      <c r="F266" s="6"/>
      <c r="G266" s="7">
        <v>0</v>
      </c>
      <c r="H266" s="7">
        <v>0</v>
      </c>
      <c r="I266" s="7">
        <v>0</v>
      </c>
      <c r="J266" s="7">
        <v>2014</v>
      </c>
      <c r="K266" s="7">
        <v>8</v>
      </c>
      <c r="L266" s="7">
        <v>1104</v>
      </c>
      <c r="M266" s="8"/>
      <c r="N266" s="8"/>
      <c r="O266" s="6">
        <f>LOG(Tabelle13[[#This Row],[funds_raised_usd]])</f>
        <v>5.5616022037874737</v>
      </c>
      <c r="P266" s="9">
        <v>364420</v>
      </c>
      <c r="Q266" s="7">
        <v>1</v>
      </c>
      <c r="R266" s="7">
        <v>0</v>
      </c>
      <c r="S266" s="7">
        <v>1</v>
      </c>
      <c r="T266" s="7">
        <v>0</v>
      </c>
      <c r="U266" s="7">
        <v>0</v>
      </c>
      <c r="V266" s="7">
        <v>0</v>
      </c>
      <c r="W266" s="7">
        <v>0</v>
      </c>
      <c r="X266" s="3">
        <v>0</v>
      </c>
      <c r="Y266" s="7">
        <v>1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1</v>
      </c>
      <c r="AG266" s="7">
        <v>1</v>
      </c>
      <c r="AH266" s="7">
        <v>0</v>
      </c>
      <c r="AI266" s="7">
        <v>0</v>
      </c>
      <c r="AJ266" s="10">
        <v>0</v>
      </c>
      <c r="AK266" s="7">
        <v>0</v>
      </c>
      <c r="AL266" s="7">
        <v>0</v>
      </c>
      <c r="AM266" s="7">
        <v>0</v>
      </c>
      <c r="AN266" s="11">
        <v>0</v>
      </c>
      <c r="AO266" s="11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7"/>
      <c r="AV266" s="7"/>
      <c r="AW266" s="7"/>
      <c r="AX266" s="7">
        <v>1</v>
      </c>
      <c r="AY266" s="7">
        <v>0</v>
      </c>
      <c r="AZ266" s="7">
        <v>0</v>
      </c>
      <c r="BA266" s="12">
        <v>791.8</v>
      </c>
      <c r="BB266" s="10">
        <v>8.8699999999999992</v>
      </c>
      <c r="BC266" s="1">
        <v>0</v>
      </c>
      <c r="BD266" s="1">
        <v>0</v>
      </c>
      <c r="BE266" s="2">
        <f t="shared" si="4"/>
        <v>800.67</v>
      </c>
      <c r="BF266">
        <f>LOG(Tabelle13[[#This Row],[ico_duration_days]])</f>
        <v>0.90308998699194354</v>
      </c>
    </row>
    <row r="267" spans="1:58" x14ac:dyDescent="0.2">
      <c r="A267" s="3" t="s">
        <v>381</v>
      </c>
      <c r="B267" s="3" t="s">
        <v>382</v>
      </c>
      <c r="C267" s="4">
        <v>2.3433999999999999</v>
      </c>
      <c r="D267" s="5">
        <v>3305519</v>
      </c>
      <c r="E267" s="6">
        <v>18.260000000000002</v>
      </c>
      <c r="F267" s="6"/>
      <c r="G267" s="7">
        <v>0</v>
      </c>
      <c r="H267" s="7">
        <v>0</v>
      </c>
      <c r="I267" s="7">
        <v>0</v>
      </c>
      <c r="J267" s="7">
        <v>2014</v>
      </c>
      <c r="K267" s="7">
        <v>31</v>
      </c>
      <c r="L267" s="7">
        <v>986</v>
      </c>
      <c r="M267" s="8">
        <v>0.27950000000000003</v>
      </c>
      <c r="N267" s="8">
        <v>0.2072</v>
      </c>
      <c r="O267" s="6">
        <f>LOG(Tabelle13[[#This Row],[funds_raised_usd]])</f>
        <v>5.1358256966164477</v>
      </c>
      <c r="P267" s="9">
        <v>136718</v>
      </c>
      <c r="Q267" s="7">
        <v>1</v>
      </c>
      <c r="R267" s="7">
        <v>0</v>
      </c>
      <c r="S267" s="7">
        <v>0</v>
      </c>
      <c r="T267" s="7">
        <v>0</v>
      </c>
      <c r="U267" s="7">
        <v>0</v>
      </c>
      <c r="V267" s="7">
        <v>1</v>
      </c>
      <c r="W267" s="7">
        <v>1</v>
      </c>
      <c r="X267" s="3">
        <v>0</v>
      </c>
      <c r="Y267" s="7">
        <v>1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1</v>
      </c>
      <c r="AG267" s="7">
        <v>0</v>
      </c>
      <c r="AH267" s="7">
        <v>0</v>
      </c>
      <c r="AI267" s="7">
        <v>1</v>
      </c>
      <c r="AJ267" s="10">
        <v>0</v>
      </c>
      <c r="AK267" s="7">
        <v>0</v>
      </c>
      <c r="AL267" s="7">
        <v>0</v>
      </c>
      <c r="AM267" s="7">
        <v>0</v>
      </c>
      <c r="AN267" s="11">
        <v>1</v>
      </c>
      <c r="AO267" s="11">
        <v>0</v>
      </c>
      <c r="AP267" s="7">
        <v>1</v>
      </c>
      <c r="AQ267" s="7">
        <v>1</v>
      </c>
      <c r="AR267" s="7">
        <v>0</v>
      </c>
      <c r="AS267" s="7">
        <v>0</v>
      </c>
      <c r="AT267" s="7">
        <v>0</v>
      </c>
      <c r="AU267" s="7">
        <v>1</v>
      </c>
      <c r="AV267" s="7">
        <v>0</v>
      </c>
      <c r="AW267" s="7">
        <v>0</v>
      </c>
      <c r="AX267" s="7">
        <v>0</v>
      </c>
      <c r="AY267" s="7">
        <v>1</v>
      </c>
      <c r="AZ267" s="7">
        <v>37</v>
      </c>
      <c r="BA267" s="12">
        <v>230.6</v>
      </c>
      <c r="BB267" s="10">
        <v>4.58</v>
      </c>
      <c r="BC267" s="1">
        <v>0</v>
      </c>
      <c r="BD267" s="1">
        <v>0</v>
      </c>
      <c r="BE267" s="2">
        <f t="shared" si="4"/>
        <v>235.18</v>
      </c>
      <c r="BF267">
        <f>LOG(Tabelle13[[#This Row],[ico_duration_days]])</f>
        <v>1.4913616938342726</v>
      </c>
    </row>
    <row r="268" spans="1:58" x14ac:dyDescent="0.2">
      <c r="A268" s="3" t="s">
        <v>403</v>
      </c>
      <c r="B268" s="3" t="s">
        <v>404</v>
      </c>
      <c r="C268" s="4">
        <v>0</v>
      </c>
      <c r="D268" s="5">
        <v>0</v>
      </c>
      <c r="E268" s="6">
        <v>0</v>
      </c>
      <c r="F268" s="6"/>
      <c r="G268" s="7">
        <v>0</v>
      </c>
      <c r="H268" s="7">
        <v>0</v>
      </c>
      <c r="I268" s="7">
        <v>0</v>
      </c>
      <c r="J268" s="7">
        <v>2014</v>
      </c>
      <c r="K268" s="7">
        <v>0</v>
      </c>
      <c r="L268" s="7">
        <v>1152</v>
      </c>
      <c r="M268" s="8">
        <v>0.19500000000000001</v>
      </c>
      <c r="N268" s="8"/>
      <c r="O268" s="6">
        <f>LOG(Tabelle13[[#This Row],[funds_raised_usd]])</f>
        <v>4.859066209240269</v>
      </c>
      <c r="P268" s="9">
        <v>72288</v>
      </c>
      <c r="Q268" s="7">
        <v>1</v>
      </c>
      <c r="R268" s="7">
        <v>0</v>
      </c>
      <c r="S268" s="7">
        <v>1</v>
      </c>
      <c r="T268" s="7">
        <v>0</v>
      </c>
      <c r="U268" s="7">
        <v>0</v>
      </c>
      <c r="V268" s="7">
        <v>0</v>
      </c>
      <c r="W268" s="7">
        <v>0</v>
      </c>
      <c r="X268" s="3">
        <v>0</v>
      </c>
      <c r="Y268" s="7">
        <v>1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10">
        <v>0</v>
      </c>
      <c r="AK268" s="7">
        <v>0</v>
      </c>
      <c r="AL268" s="7">
        <v>0</v>
      </c>
      <c r="AM268" s="7">
        <v>0</v>
      </c>
      <c r="AN268" s="11">
        <v>0</v>
      </c>
      <c r="AO268" s="11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7"/>
      <c r="AV268" s="7"/>
      <c r="AW268" s="7"/>
      <c r="AX268" s="7"/>
      <c r="AY268" s="7">
        <v>0</v>
      </c>
      <c r="AZ268" s="7">
        <v>0</v>
      </c>
      <c r="BA268" s="12">
        <v>72.900000000000006</v>
      </c>
      <c r="BB268" s="10">
        <v>0.36</v>
      </c>
      <c r="BC268" s="1">
        <v>0</v>
      </c>
      <c r="BD268" s="1">
        <v>0</v>
      </c>
      <c r="BE268" s="2">
        <f t="shared" si="4"/>
        <v>73.260000000000005</v>
      </c>
      <c r="BF268">
        <v>0</v>
      </c>
    </row>
    <row r="269" spans="1:58" x14ac:dyDescent="0.2">
      <c r="A269" s="3" t="s">
        <v>407</v>
      </c>
      <c r="B269" s="3" t="s">
        <v>408</v>
      </c>
      <c r="C269" s="4">
        <v>2.3668</v>
      </c>
      <c r="D269" s="5">
        <v>0</v>
      </c>
      <c r="E269" s="6">
        <v>23.97</v>
      </c>
      <c r="F269" s="6"/>
      <c r="G269" s="7">
        <v>0</v>
      </c>
      <c r="H269" s="7">
        <v>0</v>
      </c>
      <c r="I269" s="7">
        <v>0</v>
      </c>
      <c r="J269" s="7">
        <v>2014</v>
      </c>
      <c r="K269" s="7">
        <v>27</v>
      </c>
      <c r="L269" s="7">
        <v>1205</v>
      </c>
      <c r="M269" s="8">
        <v>1</v>
      </c>
      <c r="N269" s="8">
        <v>0.22500000000000001</v>
      </c>
      <c r="O269" s="6">
        <f>LOG(Tabelle13[[#This Row],[funds_raised_usd]])</f>
        <v>4.8151791301394189</v>
      </c>
      <c r="P269" s="9">
        <v>65340</v>
      </c>
      <c r="Q269" s="7">
        <v>1</v>
      </c>
      <c r="R269" s="7">
        <v>0</v>
      </c>
      <c r="S269" s="7">
        <v>1</v>
      </c>
      <c r="T269" s="7">
        <v>0</v>
      </c>
      <c r="U269" s="7">
        <v>0</v>
      </c>
      <c r="V269" s="7">
        <v>0</v>
      </c>
      <c r="W269" s="7">
        <v>0</v>
      </c>
      <c r="X269" s="3">
        <v>0</v>
      </c>
      <c r="Y269" s="7">
        <v>1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2</v>
      </c>
      <c r="AG269" s="7">
        <v>1</v>
      </c>
      <c r="AH269" s="7">
        <v>1</v>
      </c>
      <c r="AI269" s="7">
        <v>0</v>
      </c>
      <c r="AJ269" s="10">
        <v>0</v>
      </c>
      <c r="AK269" s="7">
        <v>0</v>
      </c>
      <c r="AL269" s="7">
        <v>0</v>
      </c>
      <c r="AM269" s="7">
        <v>0</v>
      </c>
      <c r="AN269" s="11">
        <v>0</v>
      </c>
      <c r="AO269" s="11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7"/>
      <c r="AV269" s="7"/>
      <c r="AW269" s="7"/>
      <c r="AX269" s="7">
        <v>0</v>
      </c>
      <c r="AY269" s="7">
        <v>0</v>
      </c>
      <c r="AZ269" s="7">
        <v>0</v>
      </c>
      <c r="BA269" s="12">
        <v>707.8</v>
      </c>
      <c r="BB269" s="10">
        <v>6.38</v>
      </c>
      <c r="BC269" s="1">
        <v>0</v>
      </c>
      <c r="BD269" s="1">
        <v>0</v>
      </c>
      <c r="BE269" s="2">
        <f t="shared" si="4"/>
        <v>714.18</v>
      </c>
      <c r="BF269">
        <f>LOG(Tabelle13[[#This Row],[ico_duration_days]])</f>
        <v>1.4313637641589874</v>
      </c>
    </row>
    <row r="270" spans="1:58" x14ac:dyDescent="0.2">
      <c r="A270" s="3" t="s">
        <v>429</v>
      </c>
      <c r="B270" s="3" t="s">
        <v>430</v>
      </c>
      <c r="C270" s="4">
        <v>0</v>
      </c>
      <c r="D270" s="5">
        <v>0</v>
      </c>
      <c r="E270" s="6">
        <v>0</v>
      </c>
      <c r="F270" s="6"/>
      <c r="G270" s="7">
        <v>0</v>
      </c>
      <c r="H270" s="7">
        <v>0</v>
      </c>
      <c r="I270" s="7">
        <v>0</v>
      </c>
      <c r="J270" s="7">
        <v>2014</v>
      </c>
      <c r="K270" s="7">
        <v>4</v>
      </c>
      <c r="L270" s="7">
        <v>1048</v>
      </c>
      <c r="M270" s="8"/>
      <c r="N270" s="8"/>
      <c r="O270" s="6">
        <f>LOG(Tabelle13[[#This Row],[funds_raised_usd]])</f>
        <v>4.6134189450345735</v>
      </c>
      <c r="P270" s="9">
        <v>41060</v>
      </c>
      <c r="Q270" s="7">
        <v>1</v>
      </c>
      <c r="R270" s="7">
        <v>0</v>
      </c>
      <c r="S270" s="7">
        <v>1</v>
      </c>
      <c r="T270" s="7">
        <v>0</v>
      </c>
      <c r="U270" s="7">
        <v>0</v>
      </c>
      <c r="V270" s="7">
        <v>0</v>
      </c>
      <c r="W270" s="7">
        <v>0</v>
      </c>
      <c r="X270" s="3">
        <v>0</v>
      </c>
      <c r="Y270" s="7">
        <v>1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10">
        <v>0</v>
      </c>
      <c r="AK270" s="7">
        <v>0</v>
      </c>
      <c r="AL270" s="7">
        <v>0</v>
      </c>
      <c r="AM270" s="7">
        <v>0</v>
      </c>
      <c r="AN270" s="11">
        <v>0</v>
      </c>
      <c r="AO270" s="11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7"/>
      <c r="AV270" s="7"/>
      <c r="AW270" s="7"/>
      <c r="AX270" s="7"/>
      <c r="AY270" s="7">
        <v>0</v>
      </c>
      <c r="AZ270" s="7">
        <v>0</v>
      </c>
      <c r="BA270" s="12">
        <v>30.8</v>
      </c>
      <c r="BB270" s="10">
        <v>0</v>
      </c>
      <c r="BC270" s="1">
        <v>0</v>
      </c>
      <c r="BD270" s="1">
        <v>0</v>
      </c>
      <c r="BE270" s="2">
        <f t="shared" si="4"/>
        <v>30.8</v>
      </c>
      <c r="BF270">
        <f>LOG(Tabelle13[[#This Row],[ico_duration_days]])</f>
        <v>0.6020599913279624</v>
      </c>
    </row>
    <row r="271" spans="1:58" x14ac:dyDescent="0.2">
      <c r="A271" s="3" t="s">
        <v>431</v>
      </c>
      <c r="B271" s="3" t="s">
        <v>432</v>
      </c>
      <c r="C271" s="4">
        <v>0</v>
      </c>
      <c r="D271" s="5">
        <v>0</v>
      </c>
      <c r="E271" s="6">
        <v>0</v>
      </c>
      <c r="F271" s="6"/>
      <c r="G271" s="7">
        <v>0</v>
      </c>
      <c r="H271" s="7">
        <v>0</v>
      </c>
      <c r="I271" s="7">
        <v>0</v>
      </c>
      <c r="J271" s="7">
        <v>2014</v>
      </c>
      <c r="K271" s="7">
        <v>6</v>
      </c>
      <c r="L271" s="7">
        <v>955</v>
      </c>
      <c r="M271" s="8">
        <v>0.48799999999999999</v>
      </c>
      <c r="N271" s="8"/>
      <c r="O271" s="6">
        <f>LOG(Tabelle13[[#This Row],[funds_raised_usd]])</f>
        <v>4.6133660564658046</v>
      </c>
      <c r="P271" s="9">
        <v>41055</v>
      </c>
      <c r="Q271" s="7">
        <v>1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3">
        <v>0</v>
      </c>
      <c r="Y271" s="7">
        <v>1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1</v>
      </c>
      <c r="AH271" s="7">
        <v>0</v>
      </c>
      <c r="AI271" s="7">
        <v>0</v>
      </c>
      <c r="AJ271" s="10">
        <v>0</v>
      </c>
      <c r="AK271" s="7">
        <v>0</v>
      </c>
      <c r="AL271" s="7">
        <v>0</v>
      </c>
      <c r="AM271" s="7">
        <v>0</v>
      </c>
      <c r="AN271" s="11">
        <v>0</v>
      </c>
      <c r="AO271" s="11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7"/>
      <c r="AV271" s="7"/>
      <c r="AW271" s="7"/>
      <c r="AX271" s="7">
        <v>1</v>
      </c>
      <c r="AY271" s="7">
        <v>0</v>
      </c>
      <c r="AZ271" s="7">
        <v>0</v>
      </c>
      <c r="BA271" s="12">
        <v>84.6</v>
      </c>
      <c r="BB271" s="10">
        <v>0.38</v>
      </c>
      <c r="BC271" s="1">
        <v>0</v>
      </c>
      <c r="BD271" s="1">
        <v>0</v>
      </c>
      <c r="BE271" s="2">
        <f t="shared" si="4"/>
        <v>84.97999999999999</v>
      </c>
      <c r="BF271">
        <f>LOG(Tabelle13[[#This Row],[ico_duration_days]])</f>
        <v>0.77815125038364363</v>
      </c>
    </row>
    <row r="272" spans="1:58" x14ac:dyDescent="0.2">
      <c r="A272" s="3" t="s">
        <v>488</v>
      </c>
      <c r="B272" s="3" t="s">
        <v>489</v>
      </c>
      <c r="C272" s="4">
        <v>0</v>
      </c>
      <c r="D272" s="5">
        <v>0</v>
      </c>
      <c r="E272" s="6">
        <v>0</v>
      </c>
      <c r="F272" s="6"/>
      <c r="G272" s="7">
        <v>0</v>
      </c>
      <c r="H272" s="7">
        <v>0</v>
      </c>
      <c r="I272" s="7">
        <v>0</v>
      </c>
      <c r="J272" s="7">
        <v>2014</v>
      </c>
      <c r="K272" s="7">
        <v>5</v>
      </c>
      <c r="L272" s="7">
        <v>980</v>
      </c>
      <c r="M272" s="8"/>
      <c r="N272" s="8"/>
      <c r="O272" s="6">
        <f>LOG(Tabelle13[[#This Row],[funds_raised_usd]])</f>
        <v>4.0477809247411969</v>
      </c>
      <c r="P272" s="9">
        <v>11163</v>
      </c>
      <c r="Q272" s="7">
        <v>1</v>
      </c>
      <c r="R272" s="7">
        <v>0</v>
      </c>
      <c r="S272" s="7">
        <v>0</v>
      </c>
      <c r="T272" s="7">
        <v>0</v>
      </c>
      <c r="U272" s="7">
        <v>1</v>
      </c>
      <c r="V272" s="7">
        <v>0</v>
      </c>
      <c r="W272" s="7">
        <v>0</v>
      </c>
      <c r="X272" s="3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10">
        <v>0</v>
      </c>
      <c r="AK272" s="7">
        <v>0</v>
      </c>
      <c r="AL272" s="7">
        <v>0</v>
      </c>
      <c r="AM272" s="7">
        <v>0</v>
      </c>
      <c r="AN272" s="11">
        <v>0</v>
      </c>
      <c r="AO272" s="11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7"/>
      <c r="AV272" s="7"/>
      <c r="AW272" s="7"/>
      <c r="AX272" s="7">
        <v>1</v>
      </c>
      <c r="AY272" s="7">
        <v>0</v>
      </c>
      <c r="AZ272" s="7">
        <v>0</v>
      </c>
      <c r="BA272" s="12">
        <v>35.4</v>
      </c>
      <c r="BB272" s="10">
        <v>0</v>
      </c>
      <c r="BC272" s="1">
        <v>0</v>
      </c>
      <c r="BD272" s="1">
        <v>0</v>
      </c>
      <c r="BE272" s="2">
        <f t="shared" si="4"/>
        <v>35.4</v>
      </c>
      <c r="BF272">
        <f>LOG(Tabelle13[[#This Row],[ico_duration_days]])</f>
        <v>0.69897000433601886</v>
      </c>
    </row>
    <row r="273" spans="1:58" x14ac:dyDescent="0.2">
      <c r="A273" s="3" t="s">
        <v>549</v>
      </c>
      <c r="B273" s="3" t="s">
        <v>550</v>
      </c>
      <c r="C273" s="4">
        <v>0</v>
      </c>
      <c r="D273" s="5">
        <v>0</v>
      </c>
      <c r="E273" s="6">
        <v>0</v>
      </c>
      <c r="F273" s="6"/>
      <c r="G273" s="7">
        <v>0</v>
      </c>
      <c r="H273" s="7">
        <v>0</v>
      </c>
      <c r="I273" s="7">
        <v>0</v>
      </c>
      <c r="J273" s="7">
        <v>2014</v>
      </c>
      <c r="K273" s="7">
        <v>9</v>
      </c>
      <c r="L273" s="7">
        <v>998</v>
      </c>
      <c r="M273" s="8"/>
      <c r="N273" s="8"/>
      <c r="O273" s="6">
        <f>LOG(Tabelle13[[#This Row],[funds_raised_usd]])</f>
        <v>3.504742636271688</v>
      </c>
      <c r="P273" s="9">
        <v>3197</v>
      </c>
      <c r="Q273" s="7">
        <v>1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3">
        <v>1</v>
      </c>
      <c r="Y273" s="7">
        <v>1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1</v>
      </c>
      <c r="AI273" s="7">
        <v>0</v>
      </c>
      <c r="AJ273" s="10">
        <v>0</v>
      </c>
      <c r="AK273" s="7">
        <v>0</v>
      </c>
      <c r="AL273" s="7">
        <v>0</v>
      </c>
      <c r="AM273" s="7">
        <v>0</v>
      </c>
      <c r="AN273" s="11">
        <v>0</v>
      </c>
      <c r="AO273" s="11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7"/>
      <c r="AV273" s="7"/>
      <c r="AW273" s="7"/>
      <c r="AX273" s="7"/>
      <c r="AY273" s="7">
        <v>0</v>
      </c>
      <c r="AZ273" s="7">
        <v>0</v>
      </c>
      <c r="BA273" s="12">
        <v>25.5</v>
      </c>
      <c r="BB273" s="10">
        <v>0.09</v>
      </c>
      <c r="BC273" s="1">
        <v>0</v>
      </c>
      <c r="BD273" s="1">
        <v>0</v>
      </c>
      <c r="BE273" s="2">
        <f t="shared" si="4"/>
        <v>25.59</v>
      </c>
      <c r="BF273">
        <f>LOG(Tabelle13[[#This Row],[ico_duration_days]])</f>
        <v>0.95424250943932487</v>
      </c>
    </row>
    <row r="274" spans="1:58" x14ac:dyDescent="0.2">
      <c r="A274" s="3" t="s">
        <v>580</v>
      </c>
      <c r="B274" s="3" t="s">
        <v>581</v>
      </c>
      <c r="C274" s="4">
        <v>1.2302</v>
      </c>
      <c r="D274" s="5">
        <v>7894764</v>
      </c>
      <c r="E274" s="6">
        <v>9.67</v>
      </c>
      <c r="F274" s="6">
        <v>0</v>
      </c>
      <c r="G274" s="7">
        <v>0</v>
      </c>
      <c r="H274" s="7">
        <v>0</v>
      </c>
      <c r="I274" s="7">
        <v>0</v>
      </c>
      <c r="J274" s="7">
        <v>2014</v>
      </c>
      <c r="K274" s="7">
        <v>30</v>
      </c>
      <c r="L274" s="7">
        <v>1009</v>
      </c>
      <c r="M274" s="8">
        <v>6.9999999999999999E-4</v>
      </c>
      <c r="N274" s="8"/>
      <c r="O274" s="6">
        <f>LOG(Tabelle13[[#This Row],[funds_raised_usd]])</f>
        <v>3.0178677189635055</v>
      </c>
      <c r="P274" s="9">
        <v>1042</v>
      </c>
      <c r="Q274" s="7">
        <v>1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3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1</v>
      </c>
      <c r="AD274" s="7">
        <v>0</v>
      </c>
      <c r="AE274" s="7">
        <v>0</v>
      </c>
      <c r="AF274" s="7">
        <v>1</v>
      </c>
      <c r="AG274" s="7">
        <v>1</v>
      </c>
      <c r="AH274" s="7">
        <v>0</v>
      </c>
      <c r="AI274" s="7">
        <v>3</v>
      </c>
      <c r="AJ274" s="10">
        <v>224.67</v>
      </c>
      <c r="AK274" s="7">
        <v>0</v>
      </c>
      <c r="AL274" s="7">
        <v>0</v>
      </c>
      <c r="AM274" s="7">
        <v>2</v>
      </c>
      <c r="AN274" s="11">
        <v>0.33329999999999999</v>
      </c>
      <c r="AO274" s="11">
        <v>0.66669999999999996</v>
      </c>
      <c r="AP274" s="7">
        <v>1</v>
      </c>
      <c r="AQ274" s="7">
        <v>1</v>
      </c>
      <c r="AR274" s="7">
        <v>2</v>
      </c>
      <c r="AS274" s="7">
        <v>0</v>
      </c>
      <c r="AT274" s="7">
        <v>0</v>
      </c>
      <c r="AU274" s="7"/>
      <c r="AV274" s="7"/>
      <c r="AW274" s="7"/>
      <c r="AX274" s="7"/>
      <c r="AY274" s="7">
        <v>0</v>
      </c>
      <c r="AZ274" s="7">
        <v>20</v>
      </c>
      <c r="BA274" s="12">
        <v>12.1</v>
      </c>
      <c r="BB274" s="10">
        <v>5.53</v>
      </c>
      <c r="BC274" s="1">
        <v>0</v>
      </c>
      <c r="BD274" s="1">
        <v>0</v>
      </c>
      <c r="BE274" s="2">
        <f t="shared" si="4"/>
        <v>17.63</v>
      </c>
      <c r="BF274">
        <f>LOG(Tabelle13[[#This Row],[ico_duration_days]])</f>
        <v>1.4771212547196624</v>
      </c>
    </row>
    <row r="275" spans="1:58" x14ac:dyDescent="0.2">
      <c r="A275" s="3" t="s">
        <v>582</v>
      </c>
      <c r="B275" s="3" t="s">
        <v>583</v>
      </c>
      <c r="C275" s="4"/>
      <c r="D275" s="5">
        <v>0</v>
      </c>
      <c r="E275" s="6">
        <v>0</v>
      </c>
      <c r="F275" s="6">
        <v>0</v>
      </c>
      <c r="G275" s="7">
        <v>0</v>
      </c>
      <c r="H275" s="7">
        <v>0</v>
      </c>
      <c r="I275" s="7">
        <v>0</v>
      </c>
      <c r="J275" s="7">
        <v>2014</v>
      </c>
      <c r="K275" s="7">
        <v>11</v>
      </c>
      <c r="L275" s="7">
        <v>993</v>
      </c>
      <c r="M275" s="8"/>
      <c r="N275" s="8"/>
      <c r="O275" s="6">
        <f>LOG(Tabelle13[[#This Row],[funds_raised_usd]])</f>
        <v>2.6989700043360187</v>
      </c>
      <c r="P275" s="9">
        <v>500</v>
      </c>
      <c r="Q275" s="7">
        <v>1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1</v>
      </c>
      <c r="X275" s="3">
        <v>0</v>
      </c>
      <c r="Y275" s="7">
        <v>1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1</v>
      </c>
      <c r="AG275" s="7">
        <v>0</v>
      </c>
      <c r="AH275" s="7">
        <v>0</v>
      </c>
      <c r="AI275" s="7">
        <v>0</v>
      </c>
      <c r="AJ275" s="10">
        <v>0</v>
      </c>
      <c r="AK275" s="7">
        <v>0</v>
      </c>
      <c r="AL275" s="7">
        <v>0</v>
      </c>
      <c r="AM275" s="7">
        <v>0</v>
      </c>
      <c r="AN275" s="11">
        <v>0</v>
      </c>
      <c r="AO275" s="11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7"/>
      <c r="AV275" s="7"/>
      <c r="AW275" s="7"/>
      <c r="AX275" s="7"/>
      <c r="AY275" s="7">
        <v>0</v>
      </c>
      <c r="AZ275" s="7">
        <v>0</v>
      </c>
      <c r="BA275" s="12">
        <v>24.7</v>
      </c>
      <c r="BB275" s="10">
        <v>0</v>
      </c>
      <c r="BC275" s="1">
        <v>0</v>
      </c>
      <c r="BD275" s="1">
        <v>0</v>
      </c>
      <c r="BE275" s="2">
        <f t="shared" si="4"/>
        <v>24.7</v>
      </c>
      <c r="BF275">
        <f>LOG(Tabelle13[[#This Row],[ico_duration_days]])</f>
        <v>1.0413926851582251</v>
      </c>
    </row>
    <row r="276" spans="1:58" x14ac:dyDescent="0.2">
      <c r="A276" s="3" t="s">
        <v>289</v>
      </c>
      <c r="B276" s="3" t="s">
        <v>149</v>
      </c>
      <c r="C276" s="4">
        <v>1.4376</v>
      </c>
      <c r="D276" s="5">
        <v>17632254</v>
      </c>
      <c r="E276" s="6">
        <v>0.11</v>
      </c>
      <c r="F276" s="6"/>
      <c r="G276" s="7">
        <v>0</v>
      </c>
      <c r="H276" s="7">
        <v>0</v>
      </c>
      <c r="I276" s="7">
        <v>0</v>
      </c>
      <c r="J276" s="7">
        <v>2013</v>
      </c>
      <c r="K276" s="7">
        <v>31</v>
      </c>
      <c r="L276" s="7">
        <v>1433</v>
      </c>
      <c r="M276" s="8">
        <v>0.91849999999999998</v>
      </c>
      <c r="N276" s="8"/>
      <c r="O276" s="6">
        <f>LOG(Tabelle13[[#This Row],[funds_raised_usd]])</f>
        <v>5.8102741975087584</v>
      </c>
      <c r="P276" s="9">
        <v>646062</v>
      </c>
      <c r="Q276" s="7">
        <v>1</v>
      </c>
      <c r="R276" s="7">
        <v>0</v>
      </c>
      <c r="S276" s="7">
        <v>1</v>
      </c>
      <c r="T276" s="7">
        <v>0</v>
      </c>
      <c r="U276" s="7">
        <v>0</v>
      </c>
      <c r="V276" s="7">
        <v>0</v>
      </c>
      <c r="W276" s="7">
        <v>0</v>
      </c>
      <c r="X276" s="3">
        <v>0</v>
      </c>
      <c r="Y276" s="7">
        <v>0</v>
      </c>
      <c r="Z276" s="7">
        <v>0</v>
      </c>
      <c r="AA276" s="7">
        <v>0</v>
      </c>
      <c r="AB276" s="7">
        <v>1</v>
      </c>
      <c r="AC276" s="7">
        <v>0</v>
      </c>
      <c r="AD276" s="7">
        <v>0</v>
      </c>
      <c r="AE276" s="7">
        <v>0</v>
      </c>
      <c r="AF276" s="7">
        <v>2</v>
      </c>
      <c r="AG276" s="7">
        <v>1</v>
      </c>
      <c r="AH276" s="7">
        <v>2</v>
      </c>
      <c r="AI276" s="7">
        <v>0</v>
      </c>
      <c r="AJ276" s="10">
        <v>0</v>
      </c>
      <c r="AK276" s="7">
        <v>0</v>
      </c>
      <c r="AL276" s="7">
        <v>0</v>
      </c>
      <c r="AM276" s="7">
        <v>0</v>
      </c>
      <c r="AN276" s="11">
        <v>0</v>
      </c>
      <c r="AO276" s="11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7"/>
      <c r="AV276" s="7"/>
      <c r="AW276" s="7"/>
      <c r="AX276" s="7">
        <v>0</v>
      </c>
      <c r="AY276" s="7">
        <v>0</v>
      </c>
      <c r="AZ276" s="7">
        <v>0</v>
      </c>
      <c r="BA276" s="12">
        <v>48.2</v>
      </c>
      <c r="BB276" s="10">
        <v>8.99</v>
      </c>
      <c r="BC276" s="1">
        <v>0</v>
      </c>
      <c r="BD276" s="1">
        <v>0</v>
      </c>
      <c r="BE276" s="2">
        <f t="shared" si="4"/>
        <v>57.190000000000005</v>
      </c>
      <c r="BF276">
        <f>LOG(Tabelle13[[#This Row],[ico_duration_days]])</f>
        <v>1.4913616938342726</v>
      </c>
    </row>
    <row r="277" spans="1:58" x14ac:dyDescent="0.2">
      <c r="A277" s="3" t="s">
        <v>466</v>
      </c>
      <c r="B277" s="3" t="s">
        <v>261</v>
      </c>
      <c r="C277" s="4">
        <v>2837.16</v>
      </c>
      <c r="D277" s="5">
        <v>173166657</v>
      </c>
      <c r="E277" s="6">
        <v>11296.81</v>
      </c>
      <c r="F277" s="6"/>
      <c r="G277" s="7">
        <v>0</v>
      </c>
      <c r="H277" s="7">
        <v>0</v>
      </c>
      <c r="I277" s="7">
        <v>0</v>
      </c>
      <c r="J277" s="7">
        <v>2013</v>
      </c>
      <c r="K277" s="7">
        <v>51</v>
      </c>
      <c r="L277" s="7">
        <v>1354</v>
      </c>
      <c r="M277" s="8">
        <v>1</v>
      </c>
      <c r="N277" s="8">
        <v>0</v>
      </c>
      <c r="O277" s="6">
        <f>LOG(Tabelle13[[#This Row],[funds_raised_usd]])</f>
        <v>4.1786028903405894</v>
      </c>
      <c r="P277" s="9">
        <v>15087</v>
      </c>
      <c r="Q277" s="7">
        <v>1</v>
      </c>
      <c r="R277" s="7">
        <v>0</v>
      </c>
      <c r="S277" s="7">
        <v>0</v>
      </c>
      <c r="T277" s="7">
        <v>0</v>
      </c>
      <c r="U277" s="7">
        <v>1</v>
      </c>
      <c r="V277" s="7">
        <v>0</v>
      </c>
      <c r="W277" s="7">
        <v>0</v>
      </c>
      <c r="X277" s="3">
        <v>0</v>
      </c>
      <c r="Y277" s="7">
        <v>1</v>
      </c>
      <c r="Z277" s="7">
        <v>0</v>
      </c>
      <c r="AA277" s="7">
        <v>0</v>
      </c>
      <c r="AB277" s="7">
        <v>0</v>
      </c>
      <c r="AC277" s="7">
        <v>0</v>
      </c>
      <c r="AD277" s="7">
        <v>1</v>
      </c>
      <c r="AE277" s="7">
        <v>0</v>
      </c>
      <c r="AF277" s="7">
        <v>2</v>
      </c>
      <c r="AG277" s="7">
        <v>2</v>
      </c>
      <c r="AH277" s="7">
        <v>2</v>
      </c>
      <c r="AI277" s="7">
        <v>2</v>
      </c>
      <c r="AJ277" s="10">
        <v>250</v>
      </c>
      <c r="AK277" s="7">
        <v>0</v>
      </c>
      <c r="AL277" s="7">
        <v>0</v>
      </c>
      <c r="AM277" s="7">
        <v>2</v>
      </c>
      <c r="AN277" s="11">
        <v>0</v>
      </c>
      <c r="AO277" s="11">
        <v>1</v>
      </c>
      <c r="AP277" s="7">
        <v>1</v>
      </c>
      <c r="AQ277" s="7">
        <v>1</v>
      </c>
      <c r="AR277" s="7">
        <v>5</v>
      </c>
      <c r="AS277" s="7">
        <v>0</v>
      </c>
      <c r="AT277" s="7">
        <v>0</v>
      </c>
      <c r="AU277" s="7">
        <v>1</v>
      </c>
      <c r="AV277" s="7">
        <v>0</v>
      </c>
      <c r="AW277" s="7">
        <v>0</v>
      </c>
      <c r="AX277" s="7">
        <v>0</v>
      </c>
      <c r="AY277" s="7">
        <v>1</v>
      </c>
      <c r="AZ277" s="7">
        <v>42</v>
      </c>
      <c r="BA277" s="12">
        <v>321.60000000000002</v>
      </c>
      <c r="BB277" s="10">
        <v>16.28</v>
      </c>
      <c r="BC277" s="1">
        <v>0</v>
      </c>
      <c r="BD277" s="1">
        <v>0.10299999999999999</v>
      </c>
      <c r="BE277" s="2">
        <f t="shared" si="4"/>
        <v>337.983</v>
      </c>
      <c r="BF277">
        <f>LOG(Tabelle13[[#This Row],[ico_duration_days]])</f>
        <v>1.7075701760979363</v>
      </c>
    </row>
    <row r="278" spans="1:58" x14ac:dyDescent="0.2">
      <c r="A278" s="3" t="s">
        <v>262</v>
      </c>
      <c r="B278" s="3" t="s">
        <v>263</v>
      </c>
      <c r="C278" s="4"/>
      <c r="D278" s="5"/>
      <c r="E278" s="6"/>
      <c r="F278" s="6"/>
      <c r="G278" s="6"/>
      <c r="H278" s="6"/>
      <c r="I278" s="6"/>
      <c r="J278" s="7"/>
      <c r="K278" s="7"/>
      <c r="L278" s="7"/>
      <c r="M278" s="8"/>
      <c r="N278" s="8"/>
      <c r="O278" s="6">
        <f>LOG(Tabelle13[[#This Row],[funds_raised_usd]])</f>
        <v>5.9420080530223132</v>
      </c>
      <c r="P278" s="9">
        <v>875000</v>
      </c>
      <c r="Q278" s="7"/>
      <c r="R278" s="7"/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3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1</v>
      </c>
      <c r="AG278" s="7">
        <v>0</v>
      </c>
      <c r="AH278" s="7">
        <v>0</v>
      </c>
      <c r="AI278" s="7">
        <v>0</v>
      </c>
      <c r="AJ278" s="10">
        <v>0</v>
      </c>
      <c r="AK278" s="7">
        <v>0</v>
      </c>
      <c r="AL278" s="7">
        <v>0</v>
      </c>
      <c r="AM278" s="7">
        <v>0</v>
      </c>
      <c r="AN278" s="11">
        <v>0</v>
      </c>
      <c r="AO278" s="11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7"/>
      <c r="AV278" s="7"/>
      <c r="AW278" s="7"/>
      <c r="AX278" s="7">
        <v>0</v>
      </c>
      <c r="AY278" s="7">
        <v>1</v>
      </c>
      <c r="AZ278" s="7">
        <v>27</v>
      </c>
      <c r="BA278" s="12">
        <v>19.8</v>
      </c>
      <c r="BB278" s="10">
        <v>28.79</v>
      </c>
      <c r="BC278" s="1">
        <v>0</v>
      </c>
      <c r="BD278" s="1">
        <v>0</v>
      </c>
      <c r="BE278" s="2">
        <f t="shared" si="4"/>
        <v>48.59</v>
      </c>
      <c r="BF278">
        <v>0</v>
      </c>
    </row>
    <row r="279" spans="1:58" x14ac:dyDescent="0.2">
      <c r="A279" s="3" t="s">
        <v>445</v>
      </c>
      <c r="B279" s="3"/>
      <c r="C279" s="4"/>
      <c r="D279" s="5"/>
      <c r="E279" s="6"/>
      <c r="F279" s="6"/>
      <c r="G279" s="6"/>
      <c r="H279" s="6"/>
      <c r="I279" s="6"/>
      <c r="J279" s="7"/>
      <c r="K279" s="7"/>
      <c r="L279" s="7"/>
      <c r="M279" s="8"/>
      <c r="N279" s="8"/>
      <c r="O279" s="6">
        <f>LOG(Tabelle13[[#This Row],[funds_raised_usd]])</f>
        <v>4.3701243266356578</v>
      </c>
      <c r="P279" s="9">
        <v>23449</v>
      </c>
      <c r="Q279" s="7">
        <v>1</v>
      </c>
      <c r="R279" s="7">
        <v>0</v>
      </c>
      <c r="S279" s="7">
        <v>1</v>
      </c>
      <c r="T279" s="7">
        <v>0</v>
      </c>
      <c r="U279" s="7">
        <v>0</v>
      </c>
      <c r="V279" s="7">
        <v>0</v>
      </c>
      <c r="W279" s="7">
        <v>0</v>
      </c>
      <c r="X279" s="3">
        <v>0</v>
      </c>
      <c r="Y279" s="7">
        <v>1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10">
        <v>0</v>
      </c>
      <c r="AK279" s="7">
        <v>0</v>
      </c>
      <c r="AL279" s="7">
        <v>0</v>
      </c>
      <c r="AM279" s="7">
        <v>0</v>
      </c>
      <c r="AN279" s="11">
        <v>0</v>
      </c>
      <c r="AO279" s="11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7"/>
      <c r="AV279" s="7"/>
      <c r="AW279" s="7"/>
      <c r="AX279" s="7">
        <v>1</v>
      </c>
      <c r="AY279" s="7">
        <v>0</v>
      </c>
      <c r="AZ279" s="7">
        <v>0</v>
      </c>
      <c r="BA279" s="12">
        <v>0</v>
      </c>
      <c r="BB279" s="10">
        <v>0.03</v>
      </c>
      <c r="BC279" s="1">
        <v>0</v>
      </c>
      <c r="BD279" s="1">
        <v>0</v>
      </c>
      <c r="BE279" s="2">
        <f t="shared" si="4"/>
        <v>0.03</v>
      </c>
      <c r="BF279">
        <v>0</v>
      </c>
    </row>
  </sheetData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Datensatz ICO bereinigt</vt:lpstr>
    </vt:vector>
  </TitlesOfParts>
  <Company>Mindfactory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</dc:creator>
  <cp:lastModifiedBy>Lennart Ante</cp:lastModifiedBy>
  <dcterms:created xsi:type="dcterms:W3CDTF">2017-08-03T14:15:30Z</dcterms:created>
  <dcterms:modified xsi:type="dcterms:W3CDTF">2018-10-23T13:53:41Z</dcterms:modified>
</cp:coreProperties>
</file>